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7995" activeTab="2"/>
  </bookViews>
  <sheets>
    <sheet name="10. mell. Bevételek Alapi KÖH" sheetId="2" r:id="rId1"/>
    <sheet name="11. mell. Kiadások Alapi KÖH" sheetId="1" r:id="rId2"/>
    <sheet name="3. mell. Normatíva felosztás" sheetId="3" r:id="rId3"/>
  </sheets>
  <definedNames>
    <definedName name="_xlnm.Print_Area" localSheetId="0">'10. mell. Bevételek Alapi KÖH'!$A$1:$O$101</definedName>
    <definedName name="_xlnm.Print_Area" localSheetId="1">'11. mell. Kiadások Alapi KÖH'!$B$1:$R$126</definedName>
  </definedNames>
  <calcPr calcId="125725"/>
</workbook>
</file>

<file path=xl/calcChain.xml><?xml version="1.0" encoding="utf-8"?>
<calcChain xmlns="http://schemas.openxmlformats.org/spreadsheetml/2006/main">
  <c r="R9" i="1"/>
  <c r="R12"/>
  <c r="R14"/>
  <c r="R15"/>
  <c r="R17"/>
  <c r="R18"/>
  <c r="R20"/>
  <c r="R21"/>
  <c r="R28"/>
  <c r="R29"/>
  <c r="R30"/>
  <c r="R33"/>
  <c r="R34"/>
  <c r="R36"/>
  <c r="R39"/>
  <c r="R41"/>
  <c r="R42"/>
  <c r="R44"/>
  <c r="R45"/>
  <c r="R47"/>
  <c r="R50"/>
  <c r="R123"/>
  <c r="O22"/>
  <c r="R22"/>
  <c r="O32"/>
  <c r="O43"/>
  <c r="O46"/>
  <c r="O52"/>
  <c r="O62"/>
  <c r="O76"/>
  <c r="O85"/>
  <c r="O90"/>
  <c r="O99"/>
  <c r="O105"/>
  <c r="O110"/>
  <c r="O113"/>
  <c r="O117"/>
  <c r="O124"/>
  <c r="O122"/>
  <c r="L26"/>
  <c r="L27"/>
  <c r="L101"/>
  <c r="L125"/>
  <c r="L32"/>
  <c r="L35"/>
  <c r="L43"/>
  <c r="L46"/>
  <c r="L62"/>
  <c r="R62"/>
  <c r="L76"/>
  <c r="L85"/>
  <c r="L90"/>
  <c r="L99"/>
  <c r="R99"/>
  <c r="L105"/>
  <c r="L110"/>
  <c r="L113"/>
  <c r="L117"/>
  <c r="L124"/>
  <c r="L122"/>
  <c r="I22"/>
  <c r="I26"/>
  <c r="I27"/>
  <c r="I32"/>
  <c r="I35"/>
  <c r="I43"/>
  <c r="I46"/>
  <c r="I62"/>
  <c r="I76"/>
  <c r="I85"/>
  <c r="I90"/>
  <c r="I99"/>
  <c r="I105"/>
  <c r="I117"/>
  <c r="I124"/>
  <c r="I110"/>
  <c r="I113"/>
  <c r="R113"/>
  <c r="I122"/>
  <c r="F122"/>
  <c r="R122"/>
  <c r="F113"/>
  <c r="F110"/>
  <c r="R110"/>
  <c r="F105"/>
  <c r="R105"/>
  <c r="F99"/>
  <c r="F90"/>
  <c r="R90"/>
  <c r="F85"/>
  <c r="R85"/>
  <c r="F76"/>
  <c r="F62"/>
  <c r="F52"/>
  <c r="F53"/>
  <c r="R53"/>
  <c r="F46"/>
  <c r="F43"/>
  <c r="R43"/>
  <c r="F35"/>
  <c r="R35"/>
  <c r="F32"/>
  <c r="R32"/>
  <c r="F26"/>
  <c r="F27"/>
  <c r="F22"/>
  <c r="O16" i="2"/>
  <c r="O22"/>
  <c r="O21"/>
  <c r="O25"/>
  <c r="O34"/>
  <c r="O36"/>
  <c r="O58"/>
  <c r="O64"/>
  <c r="O68"/>
  <c r="O76"/>
  <c r="O81"/>
  <c r="O86"/>
  <c r="O92"/>
  <c r="O99"/>
  <c r="O89"/>
  <c r="O97"/>
  <c r="L16"/>
  <c r="L22"/>
  <c r="L25"/>
  <c r="L34"/>
  <c r="L36"/>
  <c r="L47"/>
  <c r="L58"/>
  <c r="L64"/>
  <c r="L68"/>
  <c r="L76"/>
  <c r="L81"/>
  <c r="L86"/>
  <c r="L92"/>
  <c r="L99"/>
  <c r="L97"/>
  <c r="I16"/>
  <c r="I22"/>
  <c r="I25"/>
  <c r="I34"/>
  <c r="I36"/>
  <c r="I47"/>
  <c r="I51"/>
  <c r="I58"/>
  <c r="I64"/>
  <c r="I70"/>
  <c r="I68"/>
  <c r="I76"/>
  <c r="I81"/>
  <c r="I92"/>
  <c r="I99"/>
  <c r="I100"/>
  <c r="I86"/>
  <c r="I97"/>
  <c r="F16"/>
  <c r="F22"/>
  <c r="F25"/>
  <c r="F34"/>
  <c r="F36"/>
  <c r="F47"/>
  <c r="F51"/>
  <c r="F58"/>
  <c r="F64"/>
  <c r="F68"/>
  <c r="F76"/>
  <c r="F92"/>
  <c r="F99"/>
  <c r="F81"/>
  <c r="F86"/>
  <c r="F97"/>
  <c r="E122" i="1"/>
  <c r="G122"/>
  <c r="H122"/>
  <c r="J122"/>
  <c r="K122"/>
  <c r="M122"/>
  <c r="N122"/>
  <c r="D122"/>
  <c r="P122"/>
  <c r="E113"/>
  <c r="G113"/>
  <c r="H113"/>
  <c r="J113"/>
  <c r="K113"/>
  <c r="M113"/>
  <c r="N113"/>
  <c r="D113"/>
  <c r="P113"/>
  <c r="E110"/>
  <c r="Q110"/>
  <c r="G110"/>
  <c r="H110"/>
  <c r="J110"/>
  <c r="K110"/>
  <c r="M110"/>
  <c r="N110"/>
  <c r="D110"/>
  <c r="E105"/>
  <c r="E117"/>
  <c r="G105"/>
  <c r="G117"/>
  <c r="G124"/>
  <c r="H105"/>
  <c r="H117"/>
  <c r="H124"/>
  <c r="J105"/>
  <c r="J117"/>
  <c r="J124"/>
  <c r="K105"/>
  <c r="K117"/>
  <c r="K124"/>
  <c r="M105"/>
  <c r="M117"/>
  <c r="M124"/>
  <c r="M125"/>
  <c r="N105"/>
  <c r="N117"/>
  <c r="N124"/>
  <c r="D105"/>
  <c r="P105"/>
  <c r="E99"/>
  <c r="G99"/>
  <c r="H99"/>
  <c r="J99"/>
  <c r="K99"/>
  <c r="M99"/>
  <c r="N99"/>
  <c r="D99"/>
  <c r="P99"/>
  <c r="E90"/>
  <c r="Q90"/>
  <c r="G90"/>
  <c r="H90"/>
  <c r="J90"/>
  <c r="K90"/>
  <c r="M90"/>
  <c r="N90"/>
  <c r="D90"/>
  <c r="P90"/>
  <c r="E85"/>
  <c r="Q85"/>
  <c r="G85"/>
  <c r="H85"/>
  <c r="J85"/>
  <c r="K85"/>
  <c r="M85"/>
  <c r="N85"/>
  <c r="D85"/>
  <c r="E76"/>
  <c r="Q76"/>
  <c r="G76"/>
  <c r="H76"/>
  <c r="J76"/>
  <c r="K76"/>
  <c r="M76"/>
  <c r="N76"/>
  <c r="D76"/>
  <c r="P76"/>
  <c r="E62"/>
  <c r="G62"/>
  <c r="P62"/>
  <c r="H62"/>
  <c r="J62"/>
  <c r="K62"/>
  <c r="M62"/>
  <c r="N62"/>
  <c r="D62"/>
  <c r="E52"/>
  <c r="G52"/>
  <c r="M52"/>
  <c r="N52"/>
  <c r="D52"/>
  <c r="P52"/>
  <c r="E46"/>
  <c r="Q46"/>
  <c r="G46"/>
  <c r="G53"/>
  <c r="P53"/>
  <c r="H46"/>
  <c r="J46"/>
  <c r="K46"/>
  <c r="M46"/>
  <c r="N46"/>
  <c r="D46"/>
  <c r="P46"/>
  <c r="E43"/>
  <c r="Q43"/>
  <c r="G43"/>
  <c r="H43"/>
  <c r="K43"/>
  <c r="M43"/>
  <c r="N43"/>
  <c r="D43"/>
  <c r="P43"/>
  <c r="E35"/>
  <c r="Q35"/>
  <c r="G35"/>
  <c r="H35"/>
  <c r="J35"/>
  <c r="K35"/>
  <c r="M35"/>
  <c r="D35"/>
  <c r="P35"/>
  <c r="E32"/>
  <c r="E53"/>
  <c r="G32"/>
  <c r="H32"/>
  <c r="Q32"/>
  <c r="J32"/>
  <c r="P32"/>
  <c r="K32"/>
  <c r="M32"/>
  <c r="M53"/>
  <c r="N32"/>
  <c r="N53"/>
  <c r="N101"/>
  <c r="D32"/>
  <c r="E26"/>
  <c r="G26"/>
  <c r="H26"/>
  <c r="J26"/>
  <c r="K26"/>
  <c r="K27"/>
  <c r="K101"/>
  <c r="D26"/>
  <c r="E22"/>
  <c r="E27"/>
  <c r="G22"/>
  <c r="G27"/>
  <c r="H22"/>
  <c r="H27"/>
  <c r="J22"/>
  <c r="J27"/>
  <c r="J101"/>
  <c r="J125"/>
  <c r="M22"/>
  <c r="M27"/>
  <c r="N22"/>
  <c r="D22"/>
  <c r="D27"/>
  <c r="P26"/>
  <c r="P28"/>
  <c r="P29"/>
  <c r="P30"/>
  <c r="P33"/>
  <c r="P34"/>
  <c r="P36"/>
  <c r="P39"/>
  <c r="P41"/>
  <c r="P42"/>
  <c r="P44"/>
  <c r="P45"/>
  <c r="P47"/>
  <c r="P50"/>
  <c r="P85"/>
  <c r="P110"/>
  <c r="P123"/>
  <c r="Q26"/>
  <c r="Q28"/>
  <c r="Q29"/>
  <c r="Q30"/>
  <c r="Q33"/>
  <c r="Q34"/>
  <c r="Q36"/>
  <c r="Q39"/>
  <c r="Q41"/>
  <c r="Q42"/>
  <c r="Q44"/>
  <c r="Q45"/>
  <c r="Q47"/>
  <c r="Q50"/>
  <c r="Q52"/>
  <c r="Q62"/>
  <c r="Q99"/>
  <c r="Q105"/>
  <c r="Q113"/>
  <c r="Q122"/>
  <c r="Q123"/>
  <c r="Q12"/>
  <c r="Q14"/>
  <c r="Q15"/>
  <c r="Q17"/>
  <c r="Q18"/>
  <c r="Q20"/>
  <c r="Q21"/>
  <c r="Q9"/>
  <c r="P12"/>
  <c r="P14"/>
  <c r="P15"/>
  <c r="P17"/>
  <c r="P18"/>
  <c r="P20"/>
  <c r="P21"/>
  <c r="P9"/>
  <c r="N89" i="2"/>
  <c r="M89"/>
  <c r="N21"/>
  <c r="M21"/>
  <c r="E97"/>
  <c r="G97"/>
  <c r="H97"/>
  <c r="J97"/>
  <c r="K97"/>
  <c r="M97"/>
  <c r="N97"/>
  <c r="D97"/>
  <c r="E76"/>
  <c r="E92"/>
  <c r="E99"/>
  <c r="G76"/>
  <c r="H76"/>
  <c r="H92"/>
  <c r="H99"/>
  <c r="H100"/>
  <c r="J76"/>
  <c r="J92"/>
  <c r="J99"/>
  <c r="K76"/>
  <c r="M76"/>
  <c r="N76"/>
  <c r="N92"/>
  <c r="E81"/>
  <c r="G81"/>
  <c r="H81"/>
  <c r="J81"/>
  <c r="K81"/>
  <c r="M81"/>
  <c r="M92"/>
  <c r="M99"/>
  <c r="N81"/>
  <c r="N86"/>
  <c r="E86"/>
  <c r="G86"/>
  <c r="H86"/>
  <c r="J86"/>
  <c r="K86"/>
  <c r="M86"/>
  <c r="G92"/>
  <c r="G99"/>
  <c r="G100"/>
  <c r="K92"/>
  <c r="K99"/>
  <c r="D86"/>
  <c r="D81"/>
  <c r="D76"/>
  <c r="D92"/>
  <c r="D99"/>
  <c r="G22"/>
  <c r="H22"/>
  <c r="D22"/>
  <c r="D36"/>
  <c r="E68"/>
  <c r="G68"/>
  <c r="G70"/>
  <c r="H68"/>
  <c r="J68"/>
  <c r="J70"/>
  <c r="K68"/>
  <c r="M68"/>
  <c r="M70"/>
  <c r="N68"/>
  <c r="D68"/>
  <c r="D70"/>
  <c r="E64"/>
  <c r="G64"/>
  <c r="H64"/>
  <c r="J64"/>
  <c r="K64"/>
  <c r="M64"/>
  <c r="N64"/>
  <c r="D64"/>
  <c r="E58"/>
  <c r="G58"/>
  <c r="H58"/>
  <c r="J58"/>
  <c r="K58"/>
  <c r="M58"/>
  <c r="N58"/>
  <c r="D58"/>
  <c r="E51"/>
  <c r="G51"/>
  <c r="H51"/>
  <c r="J51"/>
  <c r="K51"/>
  <c r="M51"/>
  <c r="N51"/>
  <c r="D51"/>
  <c r="E47"/>
  <c r="G47"/>
  <c r="H47"/>
  <c r="J47"/>
  <c r="K47"/>
  <c r="M47"/>
  <c r="N47"/>
  <c r="D47"/>
  <c r="E36"/>
  <c r="G36"/>
  <c r="J36"/>
  <c r="K36"/>
  <c r="E34"/>
  <c r="G34"/>
  <c r="H34"/>
  <c r="H36"/>
  <c r="H70"/>
  <c r="J34"/>
  <c r="K34"/>
  <c r="M34"/>
  <c r="M36"/>
  <c r="N34"/>
  <c r="N36"/>
  <c r="D34"/>
  <c r="E25"/>
  <c r="G25"/>
  <c r="H25"/>
  <c r="J25"/>
  <c r="K25"/>
  <c r="M25"/>
  <c r="N25"/>
  <c r="D25"/>
  <c r="N16"/>
  <c r="N22"/>
  <c r="M16"/>
  <c r="M22"/>
  <c r="K16"/>
  <c r="K22"/>
  <c r="J16"/>
  <c r="J22"/>
  <c r="H16"/>
  <c r="G16"/>
  <c r="E16"/>
  <c r="E22"/>
  <c r="D16"/>
  <c r="Q22" i="1"/>
  <c r="D53"/>
  <c r="O53"/>
  <c r="O101"/>
  <c r="O125"/>
  <c r="R76"/>
  <c r="E101"/>
  <c r="Q53"/>
  <c r="Q117"/>
  <c r="E124"/>
  <c r="Q124"/>
  <c r="P27"/>
  <c r="D101"/>
  <c r="G101"/>
  <c r="G125"/>
  <c r="K125"/>
  <c r="Q27"/>
  <c r="N125"/>
  <c r="R27"/>
  <c r="F101"/>
  <c r="D117"/>
  <c r="R52"/>
  <c r="F117"/>
  <c r="P22"/>
  <c r="D100" i="2"/>
  <c r="E70"/>
  <c r="J100"/>
  <c r="F70"/>
  <c r="F100"/>
  <c r="M100"/>
  <c r="E100"/>
  <c r="R101" i="1"/>
  <c r="D124"/>
  <c r="P124"/>
  <c r="P117"/>
  <c r="E125"/>
  <c r="Q125"/>
  <c r="Q101"/>
  <c r="P101"/>
  <c r="D125"/>
  <c r="P125"/>
  <c r="F124"/>
  <c r="R124"/>
  <c r="R117"/>
  <c r="F125"/>
  <c r="R125"/>
</calcChain>
</file>

<file path=xl/sharedStrings.xml><?xml version="1.0" encoding="utf-8"?>
<sst xmlns="http://schemas.openxmlformats.org/spreadsheetml/2006/main" count="509" uniqueCount="460">
  <si>
    <t>Kiadások (E Ft)</t>
  </si>
  <si>
    <t>Rovat megnevezése</t>
  </si>
  <si>
    <t>Rovat-szám</t>
  </si>
  <si>
    <t>Jegyző</t>
  </si>
  <si>
    <t>Alap</t>
  </si>
  <si>
    <t>Alsószentiván</t>
  </si>
  <si>
    <t>Sárszentágota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</si>
  <si>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</si>
  <si>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</si>
  <si>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</si>
  <si>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</si>
  <si>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</si>
  <si>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</si>
  <si>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</si>
  <si>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</si>
  <si>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</si>
  <si>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</si>
  <si>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</si>
  <si>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</si>
  <si>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</si>
  <si>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</si>
  <si>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</si>
  <si>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</si>
  <si>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</si>
  <si>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</si>
  <si>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</si>
  <si>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</si>
  <si>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</si>
  <si>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</si>
  <si>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</si>
  <si>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</si>
  <si>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</si>
  <si>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</si>
  <si>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</si>
  <si>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</si>
  <si>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</si>
  <si>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</si>
  <si>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</si>
  <si>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</si>
  <si>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</si>
  <si>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</si>
  <si>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</si>
  <si>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</si>
  <si>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</si>
  <si>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</si>
  <si>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</si>
  <si>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</si>
  <si>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</si>
  <si>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</si>
  <si>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</si>
  <si>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</si>
  <si>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</si>
  <si>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</si>
  <si>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</si>
  <si>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</si>
  <si>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</si>
  <si>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</si>
  <si>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</si>
  <si>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</si>
  <si>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</si>
  <si>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</si>
  <si>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</si>
  <si>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</si>
  <si>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</si>
  <si>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</si>
  <si>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</si>
  <si>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</si>
  <si>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</si>
  <si>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</si>
  <si>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</si>
  <si>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</si>
  <si>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</si>
  <si>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</si>
  <si>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</si>
  <si>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</si>
  <si>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</si>
  <si>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</si>
  <si>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</si>
  <si>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</si>
  <si>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</si>
  <si>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</si>
  <si>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</si>
  <si>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</si>
  <si>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</si>
  <si>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</si>
  <si>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</si>
  <si>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</si>
  <si>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</si>
  <si>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</si>
  <si>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</si>
  <si>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</si>
  <si>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</si>
  <si>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</si>
  <si>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</si>
  <si>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</si>
  <si>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</si>
  <si>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</si>
  <si>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</si>
  <si>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</si>
  <si>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</si>
  <si>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</si>
  <si>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</si>
  <si>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</si>
  <si>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</si>
  <si>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</si>
  <si>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</si>
  <si>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</si>
  <si>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</si>
  <si>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</si>
  <si>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</si>
  <si>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</si>
  <si>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</si>
  <si>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</si>
  <si>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</si>
  <si>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</si>
  <si>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</si>
  <si>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</si>
  <si>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</si>
  <si>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</si>
  <si>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</si>
  <si>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</si>
  <si>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</si>
  <si>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</si>
  <si>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</si>
  <si>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</si>
  <si>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</si>
  <si>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</si>
  <si>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</si>
  <si>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</si>
  <si>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</si>
  <si>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</si>
  <si>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</si>
  <si>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</si>
  <si>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</si>
  <si>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</si>
  <si>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</si>
  <si>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</si>
  <si>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</si>
  <si>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</si>
  <si>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</si>
  <si>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</si>
  <si>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</si>
  <si>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</si>
  <si>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</si>
  <si>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</si>
  <si>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</si>
  <si>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</si>
  <si>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</si>
  <si>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</si>
  <si>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</si>
  <si>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</si>
  <si>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</si>
  <si>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</si>
  <si>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</si>
  <si>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</si>
  <si>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</si>
  <si>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</si>
  <si>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</si>
  <si>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</si>
  <si>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</si>
  <si>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</si>
  <si>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</si>
  <si>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</si>
  <si>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</si>
  <si>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</si>
  <si>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</si>
  <si>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</si>
  <si>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</si>
  <si>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</si>
  <si>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</si>
  <si>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</si>
  <si>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</si>
  <si>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</si>
  <si>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</si>
  <si>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</si>
  <si>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</si>
  <si>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</si>
  <si>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</si>
  <si>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</si>
  <si>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</si>
  <si>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</si>
  <si>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</si>
  <si>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</si>
  <si>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</si>
  <si>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</si>
  <si>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</si>
  <si>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</si>
  <si>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</si>
  <si>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</si>
  <si>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</si>
  <si>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</si>
  <si>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</si>
  <si>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</si>
  <si>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</si>
  <si>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</si>
  <si>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</si>
  <si>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</si>
  <si>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</si>
  <si>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</si>
  <si>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</si>
  <si>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</si>
  <si>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</si>
  <si>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</si>
  <si>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</si>
  <si>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</si>
  <si>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</si>
  <si>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</si>
  <si>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</si>
  <si>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</si>
  <si>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</si>
  <si>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</si>
  <si>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</si>
  <si>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</si>
  <si>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</si>
  <si>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</si>
  <si>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</si>
  <si>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</si>
  <si>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</si>
  <si>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</si>
  <si>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</si>
  <si>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</si>
  <si>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</si>
  <si>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</si>
  <si>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</si>
  <si>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</si>
  <si>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</si>
  <si>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</si>
  <si>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</si>
  <si>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</si>
  <si>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</si>
  <si>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</si>
  <si>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</si>
  <si>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</si>
  <si>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</si>
  <si>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</si>
  <si>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</si>
  <si>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</si>
  <si>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</si>
  <si>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</si>
  <si>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</si>
  <si>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kötelező feladatok</t>
  </si>
  <si>
    <t>önként vállalt feladatok</t>
  </si>
  <si>
    <t xml:space="preserve">állami (államigazgatási)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</si>
  <si>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</si>
  <si>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</si>
  <si>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</si>
  <si>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</si>
  <si>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</si>
  <si>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</si>
  <si>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</si>
  <si>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</si>
  <si>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</si>
  <si>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</si>
  <si>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</si>
  <si>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</si>
  <si>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</si>
  <si>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</si>
  <si>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</si>
  <si>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</si>
  <si>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</si>
  <si>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</si>
  <si>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</si>
  <si>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</si>
  <si>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</si>
  <si>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</si>
  <si>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</si>
  <si>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</si>
  <si>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</si>
  <si>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</si>
  <si>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</si>
  <si>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</si>
  <si>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</si>
  <si>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</si>
  <si>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</si>
  <si>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</si>
  <si>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</si>
  <si>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</si>
  <si>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</si>
  <si>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</si>
  <si>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</si>
  <si>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</si>
  <si>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</si>
  <si>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</si>
  <si>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</si>
  <si>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</si>
  <si>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</si>
  <si>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</si>
  <si>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</si>
  <si>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</si>
  <si>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</si>
  <si>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</si>
  <si>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</si>
  <si>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</si>
  <si>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</si>
  <si>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</si>
  <si>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</si>
  <si>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</si>
  <si>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</si>
  <si>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</si>
  <si>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</si>
  <si>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</si>
  <si>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</si>
  <si>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</si>
  <si>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</si>
  <si>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</si>
  <si>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</si>
  <si>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</si>
  <si>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</si>
  <si>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</si>
  <si>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</si>
  <si>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</si>
  <si>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</si>
  <si>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</si>
  <si>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</si>
  <si>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</si>
  <si>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</si>
  <si>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</si>
  <si>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</si>
  <si>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</si>
  <si>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</si>
  <si>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</si>
  <si>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</si>
  <si>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</si>
  <si>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</si>
  <si>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</si>
  <si>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</si>
  <si>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</si>
  <si>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</si>
  <si>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</si>
  <si>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</si>
  <si>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</si>
  <si>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</si>
  <si>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</si>
  <si>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</si>
  <si>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</si>
  <si>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</si>
  <si>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</si>
  <si>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</si>
  <si>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</si>
  <si>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</si>
  <si>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</si>
  <si>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</si>
  <si>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</si>
  <si>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</si>
  <si>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</si>
  <si>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</si>
  <si>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</si>
  <si>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</si>
  <si>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</si>
  <si>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</si>
  <si>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</si>
  <si>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</si>
  <si>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</si>
  <si>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</si>
  <si>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</si>
  <si>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</si>
  <si>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</si>
  <si>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</si>
  <si>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</si>
  <si>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</si>
  <si>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</si>
  <si>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</si>
  <si>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</si>
  <si>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</si>
  <si>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</si>
  <si>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</si>
  <si>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</si>
  <si>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</si>
  <si>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</si>
  <si>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</si>
  <si>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</si>
  <si>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</si>
  <si>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</si>
  <si>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</si>
  <si>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</si>
  <si>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</si>
  <si>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</si>
  <si>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</si>
  <si>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</si>
  <si>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</si>
  <si>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</si>
  <si>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</si>
  <si>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</si>
  <si>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</si>
  <si>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</si>
  <si>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</si>
  <si>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</si>
  <si>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</si>
  <si>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</si>
  <si>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</si>
  <si>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</si>
  <si>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</si>
  <si>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</si>
  <si>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</si>
  <si>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</si>
  <si>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</si>
  <si>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</si>
  <si>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</si>
  <si>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</si>
  <si>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</si>
  <si>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</si>
  <si>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</si>
  <si>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</si>
  <si>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</si>
  <si>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</si>
  <si>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</si>
  <si>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</si>
  <si>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</si>
  <si>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</si>
  <si>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</si>
  <si>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</si>
  <si>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</si>
  <si>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</si>
  <si>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</si>
  <si>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</si>
  <si>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ALAPI KÖZÖS ÖNKORMÁNYZATI HIVATAL ELŐIRÁNYZATAI</t>
  </si>
  <si>
    <t>Egyéb működési célú támogatások bevételei államháztartáson belülről(Alsószentiván hozzájárulása)</t>
  </si>
  <si>
    <t>Eredeti</t>
  </si>
  <si>
    <t>Módosított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</si>
  <si>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</si>
  <si>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</si>
  <si>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</si>
  <si>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</si>
  <si>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</si>
  <si>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</si>
  <si>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</si>
  <si>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</si>
  <si>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</si>
  <si>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</si>
  <si>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</si>
  <si>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</si>
  <si>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</si>
  <si>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</si>
  <si>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Teljesítés</t>
  </si>
  <si>
    <t>O</t>
  </si>
  <si>
    <t>Önkormányzat 2015. évi költségvetésének teljesítése</t>
  </si>
  <si>
    <t>1. melléklet</t>
  </si>
  <si>
    <t>2. melléklet</t>
  </si>
  <si>
    <t>Alapi Közös Önkormányzati Hivatal</t>
  </si>
  <si>
    <t>Település</t>
  </si>
  <si>
    <t>Létszám</t>
  </si>
  <si>
    <t>Egyéb Bevétel</t>
  </si>
  <si>
    <t xml:space="preserve"> Működési Támogatás</t>
  </si>
  <si>
    <t>Bevétel Összesen</t>
  </si>
  <si>
    <t>Jegyző kiad. hozzáj.</t>
  </si>
  <si>
    <t>Kiadás           saját dolgozók</t>
  </si>
  <si>
    <t>Kiadás összesen</t>
  </si>
  <si>
    <t xml:space="preserve">Alap                     </t>
  </si>
  <si>
    <t>2010 fő</t>
  </si>
  <si>
    <t>611 fő</t>
  </si>
  <si>
    <t>1398 fő</t>
  </si>
  <si>
    <t>Összesen</t>
  </si>
  <si>
    <t>4019 fő</t>
  </si>
  <si>
    <t>Időbeni elhatárolás dec. havi bér</t>
  </si>
  <si>
    <t>Záró pénzeszközök</t>
  </si>
  <si>
    <t>normatíva bevételei és felosztása 2015. évi zárszámadás</t>
  </si>
  <si>
    <t>Különbözet</t>
  </si>
  <si>
    <t>3. melléklet</t>
  </si>
  <si>
    <t>11. melléklet az …/2016. (…………) önkormányzati rendelethez</t>
  </si>
  <si>
    <t>10. melléklet a  …/2016. (…………) önkormányzati rendelethez</t>
  </si>
</sst>
</file>

<file path=xl/styles.xml><?xml version="1.0" encoding="utf-8"?>
<styleSheet xmlns="http://schemas.openxmlformats.org/spreadsheetml/2006/main">
  <numFmts count="2">
    <numFmt numFmtId="164" formatCode="\ ##########"/>
    <numFmt numFmtId="165" formatCode="0__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/>
    <xf numFmtId="0" fontId="10" fillId="4" borderId="1" xfId="0" applyFont="1" applyFill="1" applyBorder="1"/>
    <xf numFmtId="0" fontId="10" fillId="0" borderId="0" xfId="0" applyFont="1"/>
    <xf numFmtId="0" fontId="14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 vertical="center"/>
    </xf>
    <xf numFmtId="0" fontId="12" fillId="0" borderId="0" xfId="0" applyFont="1"/>
    <xf numFmtId="0" fontId="14" fillId="0" borderId="1" xfId="0" applyFont="1" applyBorder="1"/>
    <xf numFmtId="0" fontId="8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13" fillId="0" borderId="0" xfId="0" applyFont="1" applyBorder="1"/>
    <xf numFmtId="0" fontId="15" fillId="0" borderId="1" xfId="0" applyFont="1" applyBorder="1"/>
    <xf numFmtId="1" fontId="10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 applyAlignment="1">
      <alignment horizontal="right" vertical="center"/>
    </xf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1" xfId="0" applyFont="1" applyBorder="1" applyAlignment="1">
      <alignment horizontal="right" vertical="center"/>
    </xf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right" vertical="center"/>
    </xf>
    <xf numFmtId="0" fontId="14" fillId="0" borderId="2" xfId="0" applyFont="1" applyBorder="1"/>
    <xf numFmtId="0" fontId="14" fillId="0" borderId="11" xfId="0" applyFont="1" applyBorder="1"/>
    <xf numFmtId="1" fontId="14" fillId="0" borderId="12" xfId="0" applyNumberFormat="1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right" vertical="center"/>
    </xf>
    <xf numFmtId="0" fontId="14" fillId="0" borderId="13" xfId="0" applyFont="1" applyBorder="1"/>
    <xf numFmtId="0" fontId="14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0" fontId="14" fillId="0" borderId="14" xfId="0" applyFont="1" applyBorder="1"/>
    <xf numFmtId="0" fontId="14" fillId="0" borderId="1" xfId="0" applyFont="1" applyFill="1" applyBorder="1"/>
    <xf numFmtId="0" fontId="15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="60" zoomScaleNormal="71" workbookViewId="0">
      <selection activeCell="A3" sqref="A3:IV3"/>
    </sheetView>
  </sheetViews>
  <sheetFormatPr defaultRowHeight="15"/>
  <cols>
    <col min="1" max="1" width="4" bestFit="1" customWidth="1"/>
    <col min="2" max="2" width="86.7109375" customWidth="1"/>
    <col min="4" max="6" width="13" customWidth="1"/>
    <col min="7" max="9" width="14.140625" customWidth="1"/>
    <col min="10" max="12" width="15.5703125" customWidth="1"/>
    <col min="13" max="13" width="13.140625" customWidth="1"/>
    <col min="14" max="15" width="13.28515625" customWidth="1"/>
  </cols>
  <sheetData>
    <row r="1" spans="1:15" ht="15.75">
      <c r="N1" s="100" t="s">
        <v>436</v>
      </c>
      <c r="O1" s="100"/>
    </row>
    <row r="2" spans="1:15" ht="15.75">
      <c r="B2" s="100" t="s">
        <v>459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4" customHeight="1">
      <c r="B3" s="105" t="s">
        <v>435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24" customHeight="1">
      <c r="B4" s="104" t="s">
        <v>238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>
      <c r="B5" s="4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5" ht="15.75">
      <c r="B6" s="44" t="s">
        <v>415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15.75">
      <c r="A7" s="46"/>
      <c r="B7" s="49" t="s">
        <v>419</v>
      </c>
      <c r="C7" s="50" t="s">
        <v>420</v>
      </c>
      <c r="D7" s="50" t="s">
        <v>421</v>
      </c>
      <c r="E7" s="50" t="s">
        <v>422</v>
      </c>
      <c r="F7" s="50" t="s">
        <v>423</v>
      </c>
      <c r="G7" s="50" t="s">
        <v>424</v>
      </c>
      <c r="H7" s="50" t="s">
        <v>425</v>
      </c>
      <c r="I7" s="50" t="s">
        <v>426</v>
      </c>
      <c r="J7" s="50" t="s">
        <v>427</v>
      </c>
      <c r="K7" s="50" t="s">
        <v>428</v>
      </c>
      <c r="L7" s="50" t="s">
        <v>429</v>
      </c>
      <c r="M7" s="50" t="s">
        <v>430</v>
      </c>
      <c r="N7" s="50" t="s">
        <v>431</v>
      </c>
      <c r="O7" s="50" t="s">
        <v>432</v>
      </c>
    </row>
    <row r="8" spans="1:15" ht="63" customHeight="1">
      <c r="A8" s="46"/>
      <c r="B8" s="15" t="s">
        <v>1</v>
      </c>
      <c r="C8" s="16" t="s">
        <v>239</v>
      </c>
      <c r="D8" s="101" t="s">
        <v>240</v>
      </c>
      <c r="E8" s="102"/>
      <c r="F8" s="103"/>
      <c r="G8" s="101" t="s">
        <v>241</v>
      </c>
      <c r="H8" s="102"/>
      <c r="I8" s="103"/>
      <c r="J8" s="101" t="s">
        <v>242</v>
      </c>
      <c r="K8" s="102"/>
      <c r="L8" s="103"/>
      <c r="M8" s="101" t="s">
        <v>7</v>
      </c>
      <c r="N8" s="102"/>
      <c r="O8" s="103"/>
    </row>
    <row r="9" spans="1:15" ht="15.75">
      <c r="A9" s="46"/>
      <c r="B9" s="15"/>
      <c r="C9" s="16"/>
      <c r="D9" s="47" t="s">
        <v>417</v>
      </c>
      <c r="E9" s="47" t="s">
        <v>418</v>
      </c>
      <c r="F9" s="47" t="s">
        <v>433</v>
      </c>
      <c r="G9" s="47" t="s">
        <v>417</v>
      </c>
      <c r="H9" s="47" t="s">
        <v>418</v>
      </c>
      <c r="I9" s="47" t="s">
        <v>433</v>
      </c>
      <c r="J9" s="47" t="s">
        <v>417</v>
      </c>
      <c r="K9" s="47" t="s">
        <v>418</v>
      </c>
      <c r="L9" s="47" t="s">
        <v>433</v>
      </c>
      <c r="M9" s="47" t="s">
        <v>417</v>
      </c>
      <c r="N9" s="47" t="s">
        <v>418</v>
      </c>
      <c r="O9" s="47" t="s">
        <v>433</v>
      </c>
    </row>
    <row r="10" spans="1:15" ht="15" customHeight="1">
      <c r="A10" s="51">
        <v>1</v>
      </c>
      <c r="B10" s="21" t="s">
        <v>243</v>
      </c>
      <c r="C10" s="25" t="s">
        <v>244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1">
        <v>2</v>
      </c>
      <c r="B11" s="22" t="s">
        <v>245</v>
      </c>
      <c r="C11" s="25" t="s">
        <v>246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1">
        <v>3</v>
      </c>
      <c r="B12" s="22" t="s">
        <v>247</v>
      </c>
      <c r="C12" s="25" t="s">
        <v>248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1">
        <v>4</v>
      </c>
      <c r="B13" s="22" t="s">
        <v>249</v>
      </c>
      <c r="C13" s="25" t="s">
        <v>250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1">
        <v>5</v>
      </c>
      <c r="B14" s="22" t="s">
        <v>251</v>
      </c>
      <c r="C14" s="25" t="s">
        <v>252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1">
        <v>6</v>
      </c>
      <c r="B15" s="22" t="s">
        <v>253</v>
      </c>
      <c r="C15" s="25" t="s">
        <v>254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1">
        <v>7</v>
      </c>
      <c r="B16" s="26" t="s">
        <v>255</v>
      </c>
      <c r="C16" s="34" t="s">
        <v>256</v>
      </c>
      <c r="D16" s="56">
        <f t="shared" ref="D16:N16" si="0">SUM(D10:D15)</f>
        <v>0</v>
      </c>
      <c r="E16" s="56">
        <f t="shared" si="0"/>
        <v>0</v>
      </c>
      <c r="F16" s="56">
        <f>SUM(F10:F15)</f>
        <v>0</v>
      </c>
      <c r="G16" s="56">
        <f t="shared" si="0"/>
        <v>0</v>
      </c>
      <c r="H16" s="56">
        <f t="shared" si="0"/>
        <v>0</v>
      </c>
      <c r="I16" s="56">
        <f>SUM(I10:I15)</f>
        <v>0</v>
      </c>
      <c r="J16" s="56">
        <f t="shared" si="0"/>
        <v>0</v>
      </c>
      <c r="K16" s="56">
        <f t="shared" si="0"/>
        <v>0</v>
      </c>
      <c r="L16" s="56">
        <f>SUM(L10:L15)</f>
        <v>0</v>
      </c>
      <c r="M16" s="56">
        <f t="shared" si="0"/>
        <v>0</v>
      </c>
      <c r="N16" s="56">
        <f t="shared" si="0"/>
        <v>0</v>
      </c>
      <c r="O16" s="56">
        <f>SUM(O10:O15)</f>
        <v>0</v>
      </c>
    </row>
    <row r="17" spans="1:15" ht="15" customHeight="1">
      <c r="A17" s="51">
        <v>8</v>
      </c>
      <c r="B17" s="22" t="s">
        <v>257</v>
      </c>
      <c r="C17" s="25" t="s">
        <v>258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1">
        <v>9</v>
      </c>
      <c r="B18" s="22" t="s">
        <v>259</v>
      </c>
      <c r="C18" s="25" t="s">
        <v>260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1">
        <v>10</v>
      </c>
      <c r="B19" s="22" t="s">
        <v>261</v>
      </c>
      <c r="C19" s="25" t="s">
        <v>262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1">
        <v>11</v>
      </c>
      <c r="B20" s="22" t="s">
        <v>263</v>
      </c>
      <c r="C20" s="25" t="s">
        <v>264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1">
        <v>12</v>
      </c>
      <c r="B21" s="45" t="s">
        <v>416</v>
      </c>
      <c r="C21" s="25" t="s">
        <v>265</v>
      </c>
      <c r="D21" s="41"/>
      <c r="E21" s="41"/>
      <c r="F21" s="41"/>
      <c r="G21" s="41"/>
      <c r="H21" s="41"/>
      <c r="I21" s="41"/>
      <c r="J21" s="41">
        <v>214</v>
      </c>
      <c r="K21" s="41">
        <v>214</v>
      </c>
      <c r="L21" s="41">
        <v>316</v>
      </c>
      <c r="M21" s="41">
        <f>D21+G21+J21</f>
        <v>214</v>
      </c>
      <c r="N21" s="41">
        <f>E21+H21+K21</f>
        <v>214</v>
      </c>
      <c r="O21" s="41">
        <f>F21+I21+L21</f>
        <v>316</v>
      </c>
    </row>
    <row r="22" spans="1:15" ht="15" customHeight="1">
      <c r="A22" s="51">
        <v>13</v>
      </c>
      <c r="B22" s="26" t="s">
        <v>266</v>
      </c>
      <c r="C22" s="34" t="s">
        <v>267</v>
      </c>
      <c r="D22" s="56">
        <f>SUM(D16:D21)</f>
        <v>0</v>
      </c>
      <c r="E22" s="56">
        <f t="shared" ref="E22:N22" si="1">SUM(E16:E21)</f>
        <v>0</v>
      </c>
      <c r="F22" s="56">
        <f>SUM(F16:F21)</f>
        <v>0</v>
      </c>
      <c r="G22" s="56">
        <f t="shared" si="1"/>
        <v>0</v>
      </c>
      <c r="H22" s="56">
        <f t="shared" si="1"/>
        <v>0</v>
      </c>
      <c r="I22" s="56">
        <f>SUM(I16:I21)</f>
        <v>0</v>
      </c>
      <c r="J22" s="56">
        <f t="shared" si="1"/>
        <v>214</v>
      </c>
      <c r="K22" s="56">
        <f t="shared" si="1"/>
        <v>214</v>
      </c>
      <c r="L22" s="56">
        <f>SUM(L16:L21)</f>
        <v>316</v>
      </c>
      <c r="M22" s="56">
        <f t="shared" si="1"/>
        <v>214</v>
      </c>
      <c r="N22" s="56">
        <f t="shared" si="1"/>
        <v>214</v>
      </c>
      <c r="O22" s="56">
        <f>SUM(O16:O21)</f>
        <v>316</v>
      </c>
    </row>
    <row r="23" spans="1:15" ht="15" customHeight="1">
      <c r="A23" s="51">
        <v>14</v>
      </c>
      <c r="B23" s="22" t="s">
        <v>268</v>
      </c>
      <c r="C23" s="25" t="s">
        <v>269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>
      <c r="A24" s="51">
        <v>15</v>
      </c>
      <c r="B24" s="22" t="s">
        <v>270</v>
      </c>
      <c r="C24" s="25" t="s">
        <v>271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 customHeight="1">
      <c r="A25" s="51">
        <v>16</v>
      </c>
      <c r="B25" s="26" t="s">
        <v>272</v>
      </c>
      <c r="C25" s="34" t="s">
        <v>273</v>
      </c>
      <c r="D25" s="56">
        <f>SUM(D23:D24)</f>
        <v>0</v>
      </c>
      <c r="E25" s="56">
        <f t="shared" ref="E25:N25" si="2">SUM(E23:E24)</f>
        <v>0</v>
      </c>
      <c r="F25" s="56">
        <f>SUM(F23:F24)</f>
        <v>0</v>
      </c>
      <c r="G25" s="56">
        <f t="shared" si="2"/>
        <v>0</v>
      </c>
      <c r="H25" s="56">
        <f t="shared" si="2"/>
        <v>0</v>
      </c>
      <c r="I25" s="56">
        <f>SUM(I23:I24)</f>
        <v>0</v>
      </c>
      <c r="J25" s="56">
        <f t="shared" si="2"/>
        <v>0</v>
      </c>
      <c r="K25" s="56">
        <f t="shared" si="2"/>
        <v>0</v>
      </c>
      <c r="L25" s="56">
        <f>SUM(L23:L24)</f>
        <v>0</v>
      </c>
      <c r="M25" s="56">
        <f t="shared" si="2"/>
        <v>0</v>
      </c>
      <c r="N25" s="56">
        <f t="shared" si="2"/>
        <v>0</v>
      </c>
      <c r="O25" s="56">
        <f>SUM(O23:O24)</f>
        <v>0</v>
      </c>
    </row>
    <row r="26" spans="1:15" ht="15" customHeight="1">
      <c r="A26" s="51">
        <v>17</v>
      </c>
      <c r="B26" s="22" t="s">
        <v>274</v>
      </c>
      <c r="C26" s="25" t="s">
        <v>275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5" customHeight="1">
      <c r="A27" s="51">
        <v>18</v>
      </c>
      <c r="B27" s="22" t="s">
        <v>276</v>
      </c>
      <c r="C27" s="25" t="s">
        <v>277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 customHeight="1">
      <c r="A28" s="51">
        <v>19</v>
      </c>
      <c r="B28" s="22" t="s">
        <v>278</v>
      </c>
      <c r="C28" s="25" t="s">
        <v>279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5" customHeight="1">
      <c r="A29" s="51">
        <v>20</v>
      </c>
      <c r="B29" s="22" t="s">
        <v>280</v>
      </c>
      <c r="C29" s="25" t="s">
        <v>281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" customHeight="1">
      <c r="A30" s="51">
        <v>21</v>
      </c>
      <c r="B30" s="22" t="s">
        <v>282</v>
      </c>
      <c r="C30" s="25" t="s">
        <v>283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" customHeight="1">
      <c r="A31" s="51">
        <v>22</v>
      </c>
      <c r="B31" s="22" t="s">
        <v>284</v>
      </c>
      <c r="C31" s="25" t="s">
        <v>285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 customHeight="1">
      <c r="A32" s="51">
        <v>23</v>
      </c>
      <c r="B32" s="22" t="s">
        <v>286</v>
      </c>
      <c r="C32" s="25" t="s">
        <v>287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 customHeight="1">
      <c r="A33" s="51">
        <v>24</v>
      </c>
      <c r="B33" s="22" t="s">
        <v>288</v>
      </c>
      <c r="C33" s="25" t="s">
        <v>289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" customHeight="1">
      <c r="A34" s="51">
        <v>25</v>
      </c>
      <c r="B34" s="26" t="s">
        <v>290</v>
      </c>
      <c r="C34" s="34" t="s">
        <v>291</v>
      </c>
      <c r="D34" s="56">
        <f>SUM(D29:D33)</f>
        <v>0</v>
      </c>
      <c r="E34" s="56">
        <f t="shared" ref="E34:N34" si="3">SUM(E29:E33)</f>
        <v>0</v>
      </c>
      <c r="F34" s="56">
        <f>SUM(F29:F33)</f>
        <v>0</v>
      </c>
      <c r="G34" s="56">
        <f t="shared" si="3"/>
        <v>0</v>
      </c>
      <c r="H34" s="56">
        <f t="shared" si="3"/>
        <v>0</v>
      </c>
      <c r="I34" s="56">
        <f>SUM(I29:I33)</f>
        <v>0</v>
      </c>
      <c r="J34" s="56">
        <f t="shared" si="3"/>
        <v>0</v>
      </c>
      <c r="K34" s="56">
        <f t="shared" si="3"/>
        <v>0</v>
      </c>
      <c r="L34" s="56">
        <f>SUM(L29:L33)</f>
        <v>0</v>
      </c>
      <c r="M34" s="56">
        <f t="shared" si="3"/>
        <v>0</v>
      </c>
      <c r="N34" s="56">
        <f t="shared" si="3"/>
        <v>0</v>
      </c>
      <c r="O34" s="56">
        <f>SUM(O29:O33)</f>
        <v>0</v>
      </c>
    </row>
    <row r="35" spans="1:15" ht="15" customHeight="1">
      <c r="A35" s="51">
        <v>26</v>
      </c>
      <c r="B35" s="22" t="s">
        <v>292</v>
      </c>
      <c r="C35" s="25" t="s">
        <v>293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" customHeight="1">
      <c r="A36" s="51">
        <v>27</v>
      </c>
      <c r="B36" s="26" t="s">
        <v>294</v>
      </c>
      <c r="C36" s="34" t="s">
        <v>295</v>
      </c>
      <c r="D36" s="56">
        <f>SUM(D34:D35)+SUM(D26:D28)+D25</f>
        <v>0</v>
      </c>
      <c r="E36" s="56">
        <f t="shared" ref="E36:N36" si="4">SUM(E34:E35)+SUM(E26:E28)</f>
        <v>0</v>
      </c>
      <c r="F36" s="56">
        <f>SUM(F34:F35)+SUM(F26:F28)</f>
        <v>0</v>
      </c>
      <c r="G36" s="56">
        <f t="shared" si="4"/>
        <v>0</v>
      </c>
      <c r="H36" s="56">
        <f t="shared" si="4"/>
        <v>0</v>
      </c>
      <c r="I36" s="56">
        <f>SUM(I34:I35)+SUM(I26:I28)</f>
        <v>0</v>
      </c>
      <c r="J36" s="56">
        <f t="shared" si="4"/>
        <v>0</v>
      </c>
      <c r="K36" s="56">
        <f t="shared" si="4"/>
        <v>0</v>
      </c>
      <c r="L36" s="56">
        <f>SUM(L34:L35)+SUM(L26:L28)</f>
        <v>0</v>
      </c>
      <c r="M36" s="56">
        <f t="shared" si="4"/>
        <v>0</v>
      </c>
      <c r="N36" s="56">
        <f t="shared" si="4"/>
        <v>0</v>
      </c>
      <c r="O36" s="56">
        <f>SUM(O34:O35)+SUM(O26:O28)</f>
        <v>0</v>
      </c>
    </row>
    <row r="37" spans="1:15" ht="15" customHeight="1">
      <c r="A37" s="51">
        <v>28</v>
      </c>
      <c r="B37" s="28" t="s">
        <v>296</v>
      </c>
      <c r="C37" s="25" t="s">
        <v>297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5" customHeight="1">
      <c r="A38" s="51">
        <v>29</v>
      </c>
      <c r="B38" s="28" t="s">
        <v>298</v>
      </c>
      <c r="C38" s="25" t="s">
        <v>299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5" customHeight="1">
      <c r="A39" s="51">
        <v>30</v>
      </c>
      <c r="B39" s="28" t="s">
        <v>300</v>
      </c>
      <c r="C39" s="25" t="s">
        <v>301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5" customHeight="1">
      <c r="A40" s="51">
        <v>31</v>
      </c>
      <c r="B40" s="28" t="s">
        <v>302</v>
      </c>
      <c r="C40" s="25" t="s">
        <v>303</v>
      </c>
      <c r="D40" s="41"/>
      <c r="E40" s="41"/>
      <c r="F40" s="41"/>
      <c r="G40" s="41"/>
      <c r="H40" s="41"/>
      <c r="I40" s="41"/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</row>
    <row r="41" spans="1:15" ht="15" customHeight="1">
      <c r="A41" s="51">
        <v>32</v>
      </c>
      <c r="B41" s="28" t="s">
        <v>304</v>
      </c>
      <c r="C41" s="25" t="s">
        <v>305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5" customHeight="1">
      <c r="A42" s="51">
        <v>33</v>
      </c>
      <c r="B42" s="28" t="s">
        <v>306</v>
      </c>
      <c r="C42" s="25" t="s">
        <v>307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5" customHeight="1">
      <c r="A43" s="51">
        <v>34</v>
      </c>
      <c r="B43" s="28" t="s">
        <v>308</v>
      </c>
      <c r="C43" s="25" t="s">
        <v>309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" customHeight="1">
      <c r="A44" s="51">
        <v>35</v>
      </c>
      <c r="B44" s="28" t="s">
        <v>310</v>
      </c>
      <c r="C44" s="25" t="s">
        <v>311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ht="15" customHeight="1">
      <c r="A45" s="51">
        <v>36</v>
      </c>
      <c r="B45" s="28" t="s">
        <v>312</v>
      </c>
      <c r="C45" s="25" t="s">
        <v>313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ht="15" customHeight="1">
      <c r="A46" s="51">
        <v>37</v>
      </c>
      <c r="B46" s="28" t="s">
        <v>314</v>
      </c>
      <c r="C46" s="25" t="s">
        <v>315</v>
      </c>
      <c r="D46" s="41"/>
      <c r="E46" s="41"/>
      <c r="F46" s="41"/>
      <c r="G46" s="41"/>
      <c r="H46" s="41"/>
      <c r="I46" s="41"/>
      <c r="J46" s="41">
        <v>0</v>
      </c>
      <c r="K46" s="41">
        <v>21</v>
      </c>
      <c r="L46" s="41">
        <v>31</v>
      </c>
      <c r="M46" s="41">
        <v>0</v>
      </c>
      <c r="N46" s="41">
        <v>21</v>
      </c>
      <c r="O46" s="41">
        <v>31</v>
      </c>
    </row>
    <row r="47" spans="1:15" ht="15" customHeight="1">
      <c r="A47" s="51">
        <v>38</v>
      </c>
      <c r="B47" s="30" t="s">
        <v>316</v>
      </c>
      <c r="C47" s="34" t="s">
        <v>317</v>
      </c>
      <c r="D47" s="56">
        <f>SUM(D37:D46)</f>
        <v>0</v>
      </c>
      <c r="E47" s="56">
        <f t="shared" ref="E47:N47" si="5">SUM(E37:E46)</f>
        <v>0</v>
      </c>
      <c r="F47" s="56">
        <f>SUM(F37:F46)</f>
        <v>0</v>
      </c>
      <c r="G47" s="56">
        <f t="shared" si="5"/>
        <v>0</v>
      </c>
      <c r="H47" s="56">
        <f t="shared" si="5"/>
        <v>0</v>
      </c>
      <c r="I47" s="56">
        <f>SUM(I37:I46)</f>
        <v>0</v>
      </c>
      <c r="J47" s="56">
        <f t="shared" si="5"/>
        <v>0</v>
      </c>
      <c r="K47" s="56">
        <f t="shared" si="5"/>
        <v>21</v>
      </c>
      <c r="L47" s="56">
        <f>SUM(L37:L46)</f>
        <v>31</v>
      </c>
      <c r="M47" s="56">
        <f t="shared" si="5"/>
        <v>0</v>
      </c>
      <c r="N47" s="56">
        <f t="shared" si="5"/>
        <v>21</v>
      </c>
      <c r="O47" s="56">
        <v>31</v>
      </c>
    </row>
    <row r="48" spans="1:15" ht="15" customHeight="1">
      <c r="A48" s="51">
        <v>39</v>
      </c>
      <c r="B48" s="28" t="s">
        <v>318</v>
      </c>
      <c r="C48" s="25" t="s">
        <v>319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15" customHeight="1">
      <c r="A49" s="51">
        <v>40</v>
      </c>
      <c r="B49" s="22" t="s">
        <v>320</v>
      </c>
      <c r="C49" s="25" t="s">
        <v>321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 customHeight="1">
      <c r="A50" s="51">
        <v>41</v>
      </c>
      <c r="B50" s="28" t="s">
        <v>322</v>
      </c>
      <c r="C50" s="25" t="s">
        <v>323</v>
      </c>
      <c r="D50" s="41"/>
      <c r="E50" s="41"/>
      <c r="F50" s="41"/>
      <c r="G50" s="41"/>
      <c r="H50" s="41"/>
      <c r="I50" s="41"/>
      <c r="J50" s="41">
        <v>0</v>
      </c>
      <c r="K50" s="41">
        <v>24</v>
      </c>
      <c r="L50" s="41">
        <v>24</v>
      </c>
      <c r="M50" s="41">
        <v>0</v>
      </c>
      <c r="N50" s="41">
        <v>24</v>
      </c>
      <c r="O50" s="41">
        <v>24</v>
      </c>
    </row>
    <row r="51" spans="1:15" ht="15" customHeight="1">
      <c r="A51" s="51">
        <v>42</v>
      </c>
      <c r="B51" s="26" t="s">
        <v>324</v>
      </c>
      <c r="C51" s="34" t="s">
        <v>325</v>
      </c>
      <c r="D51" s="56">
        <f>SUM(D48:D50)</f>
        <v>0</v>
      </c>
      <c r="E51" s="56">
        <f t="shared" ref="E51:N51" si="6">SUM(E48:E50)</f>
        <v>0</v>
      </c>
      <c r="F51" s="56">
        <f>SUM(F48:F50)</f>
        <v>0</v>
      </c>
      <c r="G51" s="56">
        <f t="shared" si="6"/>
        <v>0</v>
      </c>
      <c r="H51" s="56">
        <f t="shared" si="6"/>
        <v>0</v>
      </c>
      <c r="I51" s="56">
        <f>SUM(I48:I50)</f>
        <v>0</v>
      </c>
      <c r="J51" s="56">
        <f t="shared" si="6"/>
        <v>0</v>
      </c>
      <c r="K51" s="56">
        <f t="shared" si="6"/>
        <v>24</v>
      </c>
      <c r="L51" s="56">
        <v>24</v>
      </c>
      <c r="M51" s="56">
        <f t="shared" si="6"/>
        <v>0</v>
      </c>
      <c r="N51" s="56">
        <f t="shared" si="6"/>
        <v>24</v>
      </c>
      <c r="O51" s="56">
        <v>24</v>
      </c>
    </row>
    <row r="52" spans="1:15" ht="15" customHeight="1">
      <c r="A52" s="51">
        <v>43</v>
      </c>
      <c r="B52" s="6" t="s">
        <v>143</v>
      </c>
      <c r="C52" s="4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 customHeight="1">
      <c r="A53" s="51">
        <v>44</v>
      </c>
      <c r="B53" s="22" t="s">
        <v>326</v>
      </c>
      <c r="C53" s="25" t="s">
        <v>327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" customHeight="1">
      <c r="A54" s="51">
        <v>45</v>
      </c>
      <c r="B54" s="22" t="s">
        <v>328</v>
      </c>
      <c r="C54" s="25" t="s">
        <v>329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5" customHeight="1">
      <c r="A55" s="51">
        <v>46</v>
      </c>
      <c r="B55" s="22" t="s">
        <v>330</v>
      </c>
      <c r="C55" s="25" t="s">
        <v>331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ht="15" customHeight="1">
      <c r="A56" s="51">
        <v>47</v>
      </c>
      <c r="B56" s="22" t="s">
        <v>332</v>
      </c>
      <c r="C56" s="25" t="s">
        <v>333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 customHeight="1">
      <c r="A57" s="51">
        <v>48</v>
      </c>
      <c r="B57" s="22" t="s">
        <v>334</v>
      </c>
      <c r="C57" s="25" t="s">
        <v>335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" customHeight="1">
      <c r="A58" s="51">
        <v>49</v>
      </c>
      <c r="B58" s="26" t="s">
        <v>336</v>
      </c>
      <c r="C58" s="34" t="s">
        <v>337</v>
      </c>
      <c r="D58" s="56">
        <f>SUM(D53:D57)</f>
        <v>0</v>
      </c>
      <c r="E58" s="56">
        <f t="shared" ref="E58:N58" si="7">SUM(E53:E57)</f>
        <v>0</v>
      </c>
      <c r="F58" s="56">
        <f>SUM(F53:F57)</f>
        <v>0</v>
      </c>
      <c r="G58" s="56">
        <f t="shared" si="7"/>
        <v>0</v>
      </c>
      <c r="H58" s="56">
        <f t="shared" si="7"/>
        <v>0</v>
      </c>
      <c r="I58" s="56">
        <f>SUM(I53:I57)</f>
        <v>0</v>
      </c>
      <c r="J58" s="56">
        <f t="shared" si="7"/>
        <v>0</v>
      </c>
      <c r="K58" s="56">
        <f t="shared" si="7"/>
        <v>0</v>
      </c>
      <c r="L58" s="56">
        <f>SUM(L53:L57)</f>
        <v>0</v>
      </c>
      <c r="M58" s="56">
        <f t="shared" si="7"/>
        <v>0</v>
      </c>
      <c r="N58" s="56">
        <f t="shared" si="7"/>
        <v>0</v>
      </c>
      <c r="O58" s="56">
        <f>SUM(O53:O57)</f>
        <v>0</v>
      </c>
    </row>
    <row r="59" spans="1:15" ht="15" customHeight="1">
      <c r="A59" s="51">
        <v>50</v>
      </c>
      <c r="B59" s="28" t="s">
        <v>338</v>
      </c>
      <c r="C59" s="25" t="s">
        <v>339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" customHeight="1">
      <c r="A60" s="51">
        <v>51</v>
      </c>
      <c r="B60" s="28" t="s">
        <v>340</v>
      </c>
      <c r="C60" s="25" t="s">
        <v>341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 customHeight="1">
      <c r="A61" s="51">
        <v>52</v>
      </c>
      <c r="B61" s="28" t="s">
        <v>342</v>
      </c>
      <c r="C61" s="25" t="s">
        <v>343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5" customHeight="1">
      <c r="A62" s="51">
        <v>53</v>
      </c>
      <c r="B62" s="28" t="s">
        <v>344</v>
      </c>
      <c r="C62" s="25" t="s">
        <v>345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5" customHeight="1">
      <c r="A63" s="51">
        <v>54</v>
      </c>
      <c r="B63" s="28" t="s">
        <v>346</v>
      </c>
      <c r="C63" s="25" t="s">
        <v>347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5" customHeight="1">
      <c r="A64" s="51">
        <v>55</v>
      </c>
      <c r="B64" s="26" t="s">
        <v>348</v>
      </c>
      <c r="C64" s="34" t="s">
        <v>349</v>
      </c>
      <c r="D64" s="56">
        <f>SUM(D59:D63)</f>
        <v>0</v>
      </c>
      <c r="E64" s="56">
        <f t="shared" ref="E64:N64" si="8">SUM(E59:E63)</f>
        <v>0</v>
      </c>
      <c r="F64" s="56">
        <f>SUM(F59:F63)</f>
        <v>0</v>
      </c>
      <c r="G64" s="56">
        <f t="shared" si="8"/>
        <v>0</v>
      </c>
      <c r="H64" s="56">
        <f t="shared" si="8"/>
        <v>0</v>
      </c>
      <c r="I64" s="56">
        <f>SUM(I59:I63)</f>
        <v>0</v>
      </c>
      <c r="J64" s="56">
        <f t="shared" si="8"/>
        <v>0</v>
      </c>
      <c r="K64" s="56">
        <f t="shared" si="8"/>
        <v>0</v>
      </c>
      <c r="L64" s="56">
        <f>SUM(L59:L63)</f>
        <v>0</v>
      </c>
      <c r="M64" s="56">
        <f t="shared" si="8"/>
        <v>0</v>
      </c>
      <c r="N64" s="56">
        <f t="shared" si="8"/>
        <v>0</v>
      </c>
      <c r="O64" s="56">
        <f>SUM(O59:O63)</f>
        <v>0</v>
      </c>
    </row>
    <row r="65" spans="1:15" ht="15" customHeight="1">
      <c r="A65" s="51">
        <v>56</v>
      </c>
      <c r="B65" s="28" t="s">
        <v>350</v>
      </c>
      <c r="C65" s="25" t="s">
        <v>351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5" customHeight="1">
      <c r="A66" s="51">
        <v>57</v>
      </c>
      <c r="B66" s="22" t="s">
        <v>352</v>
      </c>
      <c r="C66" s="25" t="s">
        <v>353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5" customHeight="1">
      <c r="A67" s="51">
        <v>58</v>
      </c>
      <c r="B67" s="28" t="s">
        <v>354</v>
      </c>
      <c r="C67" s="25" t="s">
        <v>355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5" customHeight="1">
      <c r="A68" s="51">
        <v>59</v>
      </c>
      <c r="B68" s="26" t="s">
        <v>356</v>
      </c>
      <c r="C68" s="34" t="s">
        <v>357</v>
      </c>
      <c r="D68" s="41">
        <f>SUM(D65:D67)</f>
        <v>0</v>
      </c>
      <c r="E68" s="41">
        <f t="shared" ref="E68:N68" si="9">SUM(E65:E67)</f>
        <v>0</v>
      </c>
      <c r="F68" s="41">
        <f>SUM(F65:F67)</f>
        <v>0</v>
      </c>
      <c r="G68" s="41">
        <f t="shared" si="9"/>
        <v>0</v>
      </c>
      <c r="H68" s="41">
        <f t="shared" si="9"/>
        <v>0</v>
      </c>
      <c r="I68" s="41">
        <f>SUM(I65:I67)</f>
        <v>0</v>
      </c>
      <c r="J68" s="41">
        <f t="shared" si="9"/>
        <v>0</v>
      </c>
      <c r="K68" s="41">
        <f t="shared" si="9"/>
        <v>0</v>
      </c>
      <c r="L68" s="41">
        <f>SUM(L65:L67)</f>
        <v>0</v>
      </c>
      <c r="M68" s="41">
        <f t="shared" si="9"/>
        <v>0</v>
      </c>
      <c r="N68" s="41">
        <f t="shared" si="9"/>
        <v>0</v>
      </c>
      <c r="O68" s="41">
        <f>SUM(O65:O67)</f>
        <v>0</v>
      </c>
    </row>
    <row r="69" spans="1:15" ht="15" customHeight="1">
      <c r="A69" s="51">
        <v>60</v>
      </c>
      <c r="B69" s="6" t="s">
        <v>188</v>
      </c>
      <c r="C69" s="4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5.75">
      <c r="A70" s="51">
        <v>61</v>
      </c>
      <c r="B70" s="37" t="s">
        <v>358</v>
      </c>
      <c r="C70" s="7" t="s">
        <v>359</v>
      </c>
      <c r="D70" s="56">
        <f>D68+D64+D58+D51+D47+D36+D22</f>
        <v>0</v>
      </c>
      <c r="E70" s="56">
        <f t="shared" ref="E70:M70" si="10">E68+E64+E58+E51+E47+E36+E22</f>
        <v>0</v>
      </c>
      <c r="F70" s="56">
        <f>F68+F64+F58+F51+F47+F36+F22</f>
        <v>0</v>
      </c>
      <c r="G70" s="56">
        <f t="shared" si="10"/>
        <v>0</v>
      </c>
      <c r="H70" s="56">
        <f t="shared" si="10"/>
        <v>0</v>
      </c>
      <c r="I70" s="56">
        <f>I68+I64+I58+I51+I47+I36+I22</f>
        <v>0</v>
      </c>
      <c r="J70" s="56">
        <f t="shared" si="10"/>
        <v>214</v>
      </c>
      <c r="K70" s="56">
        <v>259</v>
      </c>
      <c r="L70" s="56">
        <v>371</v>
      </c>
      <c r="M70" s="56">
        <f t="shared" si="10"/>
        <v>214</v>
      </c>
      <c r="N70" s="56">
        <v>259</v>
      </c>
      <c r="O70" s="56">
        <v>371</v>
      </c>
    </row>
    <row r="71" spans="1:15" ht="15.75">
      <c r="A71" s="51">
        <v>62</v>
      </c>
      <c r="B71" s="38" t="s">
        <v>360</v>
      </c>
      <c r="C71" s="39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5.75">
      <c r="A72" s="51">
        <v>63</v>
      </c>
      <c r="B72" s="38" t="s">
        <v>361</v>
      </c>
      <c r="C72" s="39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>
      <c r="A73" s="51">
        <v>64</v>
      </c>
      <c r="B73" s="35" t="s">
        <v>362</v>
      </c>
      <c r="C73" s="22" t="s">
        <v>363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5.75">
      <c r="A74" s="51">
        <v>65</v>
      </c>
      <c r="B74" s="28" t="s">
        <v>364</v>
      </c>
      <c r="C74" s="22" t="s">
        <v>365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5.75">
      <c r="A75" s="51">
        <v>66</v>
      </c>
      <c r="B75" s="35" t="s">
        <v>366</v>
      </c>
      <c r="C75" s="22" t="s">
        <v>367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>
      <c r="A76" s="51">
        <v>67</v>
      </c>
      <c r="B76" s="30" t="s">
        <v>368</v>
      </c>
      <c r="C76" s="26" t="s">
        <v>369</v>
      </c>
      <c r="D76" s="41">
        <f>SUM(D73:D75)</f>
        <v>0</v>
      </c>
      <c r="E76" s="41">
        <f t="shared" ref="E76:N76" si="11">SUM(E73:E75)</f>
        <v>0</v>
      </c>
      <c r="F76" s="41">
        <f>SUM(F73:F75)</f>
        <v>0</v>
      </c>
      <c r="G76" s="41">
        <f t="shared" si="11"/>
        <v>0</v>
      </c>
      <c r="H76" s="41">
        <f t="shared" si="11"/>
        <v>0</v>
      </c>
      <c r="I76" s="41">
        <f>SUM(I73:I75)</f>
        <v>0</v>
      </c>
      <c r="J76" s="41">
        <f t="shared" si="11"/>
        <v>0</v>
      </c>
      <c r="K76" s="41">
        <f t="shared" si="11"/>
        <v>0</v>
      </c>
      <c r="L76" s="41">
        <f>SUM(L73:L75)</f>
        <v>0</v>
      </c>
      <c r="M76" s="41">
        <f t="shared" si="11"/>
        <v>0</v>
      </c>
      <c r="N76" s="41">
        <f t="shared" si="11"/>
        <v>0</v>
      </c>
      <c r="O76" s="41">
        <f>SUM(O73:O75)</f>
        <v>0</v>
      </c>
    </row>
    <row r="77" spans="1:15" ht="15.75">
      <c r="A77" s="51">
        <v>68</v>
      </c>
      <c r="B77" s="28" t="s">
        <v>370</v>
      </c>
      <c r="C77" s="22" t="s">
        <v>371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5.75">
      <c r="A78" s="51">
        <v>69</v>
      </c>
      <c r="B78" s="35" t="s">
        <v>372</v>
      </c>
      <c r="C78" s="22" t="s">
        <v>373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5.75">
      <c r="A79" s="51">
        <v>70</v>
      </c>
      <c r="B79" s="28" t="s">
        <v>374</v>
      </c>
      <c r="C79" s="22" t="s">
        <v>375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.75">
      <c r="A80" s="51">
        <v>71</v>
      </c>
      <c r="B80" s="35" t="s">
        <v>376</v>
      </c>
      <c r="C80" s="22" t="s">
        <v>377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5.75">
      <c r="A81" s="51">
        <v>72</v>
      </c>
      <c r="B81" s="36" t="s">
        <v>378</v>
      </c>
      <c r="C81" s="26" t="s">
        <v>379</v>
      </c>
      <c r="D81" s="41">
        <f>SUM(D77:D80)</f>
        <v>0</v>
      </c>
      <c r="E81" s="41">
        <f t="shared" ref="E81:N81" si="12">SUM(E77:E80)</f>
        <v>0</v>
      </c>
      <c r="F81" s="41">
        <f>SUM(F77:F80)</f>
        <v>0</v>
      </c>
      <c r="G81" s="41">
        <f t="shared" si="12"/>
        <v>0</v>
      </c>
      <c r="H81" s="41">
        <f t="shared" si="12"/>
        <v>0</v>
      </c>
      <c r="I81" s="41">
        <f>SUM(I77:I80)</f>
        <v>0</v>
      </c>
      <c r="J81" s="41">
        <f t="shared" si="12"/>
        <v>0</v>
      </c>
      <c r="K81" s="41">
        <f t="shared" si="12"/>
        <v>0</v>
      </c>
      <c r="L81" s="41">
        <f>SUM(L77:L80)</f>
        <v>0</v>
      </c>
      <c r="M81" s="41">
        <f t="shared" si="12"/>
        <v>0</v>
      </c>
      <c r="N81" s="41">
        <f t="shared" si="12"/>
        <v>0</v>
      </c>
      <c r="O81" s="41">
        <f>SUM(O77:O80)</f>
        <v>0</v>
      </c>
    </row>
    <row r="82" spans="1:15" ht="15.75">
      <c r="A82" s="51">
        <v>73</v>
      </c>
      <c r="B82" s="22" t="s">
        <v>380</v>
      </c>
      <c r="C82" s="22" t="s">
        <v>381</v>
      </c>
      <c r="D82" s="41"/>
      <c r="E82" s="41"/>
      <c r="F82" s="41"/>
      <c r="G82" s="41"/>
      <c r="H82" s="41"/>
      <c r="I82" s="41"/>
      <c r="J82" s="41">
        <v>0</v>
      </c>
      <c r="K82" s="41">
        <v>2572</v>
      </c>
      <c r="L82" s="41">
        <v>2572</v>
      </c>
      <c r="M82" s="41"/>
      <c r="N82" s="41">
        <v>2572</v>
      </c>
      <c r="O82" s="41">
        <v>2572</v>
      </c>
    </row>
    <row r="83" spans="1:15" ht="15.75">
      <c r="A83" s="51">
        <v>74</v>
      </c>
      <c r="B83" s="22" t="s">
        <v>382</v>
      </c>
      <c r="C83" s="22" t="s">
        <v>381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5.75">
      <c r="A84" s="51">
        <v>75</v>
      </c>
      <c r="B84" s="22" t="s">
        <v>383</v>
      </c>
      <c r="C84" s="22" t="s">
        <v>384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5.75">
      <c r="A85" s="51">
        <v>76</v>
      </c>
      <c r="B85" s="22" t="s">
        <v>385</v>
      </c>
      <c r="C85" s="22" t="s">
        <v>384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5.75">
      <c r="A86" s="51">
        <v>77</v>
      </c>
      <c r="B86" s="26" t="s">
        <v>386</v>
      </c>
      <c r="C86" s="26" t="s">
        <v>387</v>
      </c>
      <c r="D86" s="41">
        <f>SUM(D82:D85)</f>
        <v>0</v>
      </c>
      <c r="E86" s="41">
        <f t="shared" ref="E86:M86" si="13">SUM(E82:E85)</f>
        <v>0</v>
      </c>
      <c r="F86" s="41">
        <f>SUM(F82:F85)</f>
        <v>0</v>
      </c>
      <c r="G86" s="41">
        <f t="shared" si="13"/>
        <v>0</v>
      </c>
      <c r="H86" s="41">
        <f t="shared" si="13"/>
        <v>0</v>
      </c>
      <c r="I86" s="41">
        <f>SUM(I82:I85)</f>
        <v>0</v>
      </c>
      <c r="J86" s="41">
        <f t="shared" si="13"/>
        <v>0</v>
      </c>
      <c r="K86" s="41">
        <f t="shared" si="13"/>
        <v>2572</v>
      </c>
      <c r="L86" s="41">
        <f>SUM(L82:L85)</f>
        <v>2572</v>
      </c>
      <c r="M86" s="41">
        <f t="shared" si="13"/>
        <v>0</v>
      </c>
      <c r="N86" s="41">
        <f>SUM(N82:N85)</f>
        <v>2572</v>
      </c>
      <c r="O86" s="41">
        <f>SUM(O82:O85)</f>
        <v>2572</v>
      </c>
    </row>
    <row r="87" spans="1:15" ht="15.75">
      <c r="A87" s="51">
        <v>78</v>
      </c>
      <c r="B87" s="35" t="s">
        <v>388</v>
      </c>
      <c r="C87" s="22" t="s">
        <v>389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5.75">
      <c r="A88" s="51">
        <v>79</v>
      </c>
      <c r="B88" s="35" t="s">
        <v>390</v>
      </c>
      <c r="C88" s="22" t="s">
        <v>391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.75">
      <c r="A89" s="51">
        <v>80</v>
      </c>
      <c r="B89" s="35" t="s">
        <v>392</v>
      </c>
      <c r="C89" s="22" t="s">
        <v>393</v>
      </c>
      <c r="D89" s="41"/>
      <c r="E89" s="41"/>
      <c r="F89" s="41"/>
      <c r="G89" s="41"/>
      <c r="H89" s="41"/>
      <c r="I89" s="41"/>
      <c r="J89" s="19">
        <v>56746</v>
      </c>
      <c r="K89" s="19">
        <v>57536</v>
      </c>
      <c r="L89" s="19">
        <v>57536</v>
      </c>
      <c r="M89" s="41">
        <f>D89+G89+J89</f>
        <v>56746</v>
      </c>
      <c r="N89" s="41">
        <f>E89+H89+K89</f>
        <v>57536</v>
      </c>
      <c r="O89" s="41">
        <f>F89+I89+L89</f>
        <v>57536</v>
      </c>
    </row>
    <row r="90" spans="1:15" ht="15.75">
      <c r="A90" s="51">
        <v>81</v>
      </c>
      <c r="B90" s="35" t="s">
        <v>394</v>
      </c>
      <c r="C90" s="22" t="s">
        <v>395</v>
      </c>
      <c r="D90" s="41"/>
      <c r="E90" s="41"/>
      <c r="F90" s="41"/>
      <c r="G90" s="41"/>
      <c r="H90" s="41"/>
      <c r="I90" s="41"/>
      <c r="J90" s="43"/>
      <c r="K90" s="43"/>
      <c r="L90" s="43"/>
      <c r="M90" s="41"/>
      <c r="N90" s="41"/>
      <c r="O90" s="41"/>
    </row>
    <row r="91" spans="1:15" ht="15.75">
      <c r="A91" s="51">
        <v>82</v>
      </c>
      <c r="B91" s="28" t="s">
        <v>396</v>
      </c>
      <c r="C91" s="22" t="s">
        <v>397</v>
      </c>
      <c r="D91" s="41"/>
      <c r="E91" s="41"/>
      <c r="F91" s="41"/>
      <c r="G91" s="41"/>
      <c r="H91" s="41"/>
      <c r="I91" s="41"/>
      <c r="J91" s="43"/>
      <c r="K91" s="43"/>
      <c r="L91" s="43"/>
      <c r="M91" s="41"/>
      <c r="N91" s="41"/>
      <c r="O91" s="41"/>
    </row>
    <row r="92" spans="1:15" ht="15.75">
      <c r="A92" s="51">
        <v>83</v>
      </c>
      <c r="B92" s="30" t="s">
        <v>398</v>
      </c>
      <c r="C92" s="26" t="s">
        <v>399</v>
      </c>
      <c r="D92" s="56">
        <f>D76+D81+SUM(D86:D91)</f>
        <v>0</v>
      </c>
      <c r="E92" s="56">
        <f t="shared" ref="E92:N92" si="14">E76+E81+SUM(E86:E91)</f>
        <v>0</v>
      </c>
      <c r="F92" s="56">
        <f>F76+F81+SUM(F86:F91)</f>
        <v>0</v>
      </c>
      <c r="G92" s="56">
        <f t="shared" si="14"/>
        <v>0</v>
      </c>
      <c r="H92" s="56">
        <f t="shared" si="14"/>
        <v>0</v>
      </c>
      <c r="I92" s="56">
        <f>I76+I81+SUM(I86:I91)</f>
        <v>0</v>
      </c>
      <c r="J92" s="56">
        <f t="shared" si="14"/>
        <v>56746</v>
      </c>
      <c r="K92" s="56">
        <f t="shared" si="14"/>
        <v>60108</v>
      </c>
      <c r="L92" s="56">
        <f>L76+L81+SUM(L86:L91)</f>
        <v>60108</v>
      </c>
      <c r="M92" s="56">
        <f t="shared" si="14"/>
        <v>56746</v>
      </c>
      <c r="N92" s="56">
        <f t="shared" si="14"/>
        <v>60108</v>
      </c>
      <c r="O92" s="56">
        <f>O76+O81+SUM(O86:O91)</f>
        <v>60108</v>
      </c>
    </row>
    <row r="93" spans="1:15" ht="15.75">
      <c r="A93" s="51">
        <v>84</v>
      </c>
      <c r="B93" s="28" t="s">
        <v>400</v>
      </c>
      <c r="C93" s="22" t="s">
        <v>401</v>
      </c>
      <c r="D93" s="41"/>
      <c r="E93" s="41"/>
      <c r="F93" s="41"/>
      <c r="G93" s="41"/>
      <c r="H93" s="41"/>
      <c r="I93" s="41"/>
      <c r="J93" s="43"/>
      <c r="K93" s="43"/>
      <c r="L93" s="43"/>
      <c r="M93" s="41"/>
      <c r="N93" s="41"/>
      <c r="O93" s="41"/>
    </row>
    <row r="94" spans="1:15" ht="15.75">
      <c r="A94" s="51">
        <v>85</v>
      </c>
      <c r="B94" s="28" t="s">
        <v>402</v>
      </c>
      <c r="C94" s="22" t="s">
        <v>403</v>
      </c>
      <c r="D94" s="41"/>
      <c r="E94" s="41"/>
      <c r="F94" s="41"/>
      <c r="G94" s="41"/>
      <c r="H94" s="41"/>
      <c r="I94" s="41"/>
      <c r="J94" s="43"/>
      <c r="K94" s="43"/>
      <c r="L94" s="43"/>
      <c r="M94" s="41"/>
      <c r="N94" s="41"/>
      <c r="O94" s="41"/>
    </row>
    <row r="95" spans="1:15" ht="15.75">
      <c r="A95" s="51">
        <v>86</v>
      </c>
      <c r="B95" s="35" t="s">
        <v>404</v>
      </c>
      <c r="C95" s="22" t="s">
        <v>405</v>
      </c>
      <c r="D95" s="41"/>
      <c r="E95" s="41"/>
      <c r="F95" s="41"/>
      <c r="G95" s="41"/>
      <c r="H95" s="41"/>
      <c r="I95" s="41"/>
      <c r="J95" s="43"/>
      <c r="K95" s="43"/>
      <c r="L95" s="43"/>
      <c r="M95" s="41"/>
      <c r="N95" s="41"/>
      <c r="O95" s="41"/>
    </row>
    <row r="96" spans="1:15" ht="15.75">
      <c r="A96" s="51">
        <v>87</v>
      </c>
      <c r="B96" s="35" t="s">
        <v>406</v>
      </c>
      <c r="C96" s="22" t="s">
        <v>407</v>
      </c>
      <c r="D96" s="41"/>
      <c r="E96" s="41"/>
      <c r="F96" s="41"/>
      <c r="G96" s="41"/>
      <c r="H96" s="41"/>
      <c r="I96" s="41"/>
      <c r="J96" s="43"/>
      <c r="K96" s="43"/>
      <c r="L96" s="43"/>
      <c r="M96" s="41"/>
      <c r="N96" s="41"/>
      <c r="O96" s="41"/>
    </row>
    <row r="97" spans="1:15" ht="15.75">
      <c r="A97" s="51">
        <v>88</v>
      </c>
      <c r="B97" s="36" t="s">
        <v>408</v>
      </c>
      <c r="C97" s="26" t="s">
        <v>409</v>
      </c>
      <c r="D97" s="41">
        <f>SUM(D93:D96)</f>
        <v>0</v>
      </c>
      <c r="E97" s="41">
        <f t="shared" ref="E97:N97" si="15">SUM(E93:E96)</f>
        <v>0</v>
      </c>
      <c r="F97" s="41">
        <f>SUM(F93:F96)</f>
        <v>0</v>
      </c>
      <c r="G97" s="41">
        <f t="shared" si="15"/>
        <v>0</v>
      </c>
      <c r="H97" s="41">
        <f t="shared" si="15"/>
        <v>0</v>
      </c>
      <c r="I97" s="41">
        <f>SUM(I93:I96)</f>
        <v>0</v>
      </c>
      <c r="J97" s="41">
        <f t="shared" si="15"/>
        <v>0</v>
      </c>
      <c r="K97" s="41">
        <f t="shared" si="15"/>
        <v>0</v>
      </c>
      <c r="L97" s="41">
        <f>SUM(L93:L96)</f>
        <v>0</v>
      </c>
      <c r="M97" s="41">
        <f t="shared" si="15"/>
        <v>0</v>
      </c>
      <c r="N97" s="41">
        <f t="shared" si="15"/>
        <v>0</v>
      </c>
      <c r="O97" s="41">
        <f>SUM(O93:O96)</f>
        <v>0</v>
      </c>
    </row>
    <row r="98" spans="1:15" ht="15.75">
      <c r="A98" s="51">
        <v>89</v>
      </c>
      <c r="B98" s="30" t="s">
        <v>410</v>
      </c>
      <c r="C98" s="26" t="s">
        <v>411</v>
      </c>
      <c r="D98" s="41"/>
      <c r="E98" s="41"/>
      <c r="F98" s="41"/>
      <c r="G98" s="41"/>
      <c r="H98" s="41"/>
      <c r="I98" s="41"/>
      <c r="J98" s="43"/>
      <c r="K98" s="43"/>
      <c r="L98" s="43"/>
      <c r="M98" s="41"/>
      <c r="N98" s="41"/>
      <c r="O98" s="41"/>
    </row>
    <row r="99" spans="1:15" ht="15.75">
      <c r="A99" s="51">
        <v>90</v>
      </c>
      <c r="B99" s="9" t="s">
        <v>412</v>
      </c>
      <c r="C99" s="10" t="s">
        <v>413</v>
      </c>
      <c r="D99" s="56">
        <f>D92+D97+D98</f>
        <v>0</v>
      </c>
      <c r="E99" s="56">
        <f t="shared" ref="E99:M99" si="16">E92+E97+E98</f>
        <v>0</v>
      </c>
      <c r="F99" s="56">
        <f>F92+F97+F98</f>
        <v>0</v>
      </c>
      <c r="G99" s="56">
        <f t="shared" si="16"/>
        <v>0</v>
      </c>
      <c r="H99" s="56">
        <f t="shared" si="16"/>
        <v>0</v>
      </c>
      <c r="I99" s="56">
        <f>I92+I97+I98</f>
        <v>0</v>
      </c>
      <c r="J99" s="56">
        <f t="shared" si="16"/>
        <v>56746</v>
      </c>
      <c r="K99" s="56">
        <f t="shared" si="16"/>
        <v>60108</v>
      </c>
      <c r="L99" s="56">
        <f>L92+L97+L98</f>
        <v>60108</v>
      </c>
      <c r="M99" s="56">
        <f t="shared" si="16"/>
        <v>56746</v>
      </c>
      <c r="N99" s="56">
        <v>60108</v>
      </c>
      <c r="O99" s="56">
        <f>O92+O97+O98</f>
        <v>60108</v>
      </c>
    </row>
    <row r="100" spans="1:15" ht="15.75">
      <c r="A100" s="51">
        <v>91</v>
      </c>
      <c r="B100" s="11" t="s">
        <v>414</v>
      </c>
      <c r="C100" s="12"/>
      <c r="D100" s="56">
        <f>D99+D70</f>
        <v>0</v>
      </c>
      <c r="E100" s="56">
        <f t="shared" ref="E100:M100" si="17">E99+E70</f>
        <v>0</v>
      </c>
      <c r="F100" s="56">
        <f>F99+F70</f>
        <v>0</v>
      </c>
      <c r="G100" s="56">
        <f t="shared" si="17"/>
        <v>0</v>
      </c>
      <c r="H100" s="56">
        <f t="shared" si="17"/>
        <v>0</v>
      </c>
      <c r="I100" s="56">
        <f>I99+I70</f>
        <v>0</v>
      </c>
      <c r="J100" s="56">
        <f t="shared" si="17"/>
        <v>56960</v>
      </c>
      <c r="K100" s="56">
        <v>60367</v>
      </c>
      <c r="L100" s="56">
        <v>60479</v>
      </c>
      <c r="M100" s="56">
        <f t="shared" si="17"/>
        <v>56960</v>
      </c>
      <c r="N100" s="56">
        <v>60367</v>
      </c>
      <c r="O100" s="56">
        <v>60479</v>
      </c>
    </row>
  </sheetData>
  <mergeCells count="8">
    <mergeCell ref="N1:O1"/>
    <mergeCell ref="J8:L8"/>
    <mergeCell ref="M8:O8"/>
    <mergeCell ref="B4:O4"/>
    <mergeCell ref="B3:O3"/>
    <mergeCell ref="B2:O2"/>
    <mergeCell ref="D8:F8"/>
    <mergeCell ref="G8:I8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8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4"/>
  <sheetViews>
    <sheetView view="pageBreakPreview" zoomScale="55" zoomScaleNormal="78" zoomScaleSheetLayoutView="55" workbookViewId="0">
      <selection activeCell="O22" sqref="O22"/>
    </sheetView>
  </sheetViews>
  <sheetFormatPr defaultRowHeight="15"/>
  <cols>
    <col min="1" max="1" width="4" bestFit="1" customWidth="1"/>
    <col min="2" max="2" width="81.7109375" customWidth="1"/>
    <col min="4" max="5" width="11.42578125" customWidth="1"/>
    <col min="6" max="6" width="10.28515625" bestFit="1" customWidth="1"/>
    <col min="7" max="18" width="11.42578125" customWidth="1"/>
  </cols>
  <sheetData>
    <row r="1" spans="1:18" ht="15.75">
      <c r="P1" s="100" t="s">
        <v>437</v>
      </c>
      <c r="Q1" s="109"/>
      <c r="R1" s="109"/>
    </row>
    <row r="2" spans="1:18" ht="15.75">
      <c r="B2" s="100" t="s">
        <v>458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0.25" customHeight="1">
      <c r="B3" s="105" t="s">
        <v>435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9.5" customHeight="1">
      <c r="B4" s="104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.75">
      <c r="B5" s="13" t="s">
        <v>415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8" ht="15.75">
      <c r="B6" s="13"/>
      <c r="C6" s="14"/>
      <c r="D6" s="50" t="s">
        <v>419</v>
      </c>
      <c r="E6" s="50" t="s">
        <v>420</v>
      </c>
      <c r="F6" s="50" t="s">
        <v>421</v>
      </c>
      <c r="G6" s="50" t="s">
        <v>422</v>
      </c>
      <c r="H6" s="50" t="s">
        <v>423</v>
      </c>
      <c r="I6" s="50" t="s">
        <v>424</v>
      </c>
      <c r="J6" s="50" t="s">
        <v>425</v>
      </c>
      <c r="K6" s="50" t="s">
        <v>426</v>
      </c>
      <c r="L6" s="50" t="s">
        <v>427</v>
      </c>
      <c r="M6" s="50" t="s">
        <v>428</v>
      </c>
      <c r="N6" s="50" t="s">
        <v>429</v>
      </c>
      <c r="O6" s="50" t="s">
        <v>430</v>
      </c>
      <c r="P6" s="50" t="s">
        <v>431</v>
      </c>
      <c r="Q6" s="50" t="s">
        <v>432</v>
      </c>
      <c r="R6" s="50" t="s">
        <v>434</v>
      </c>
    </row>
    <row r="7" spans="1:18" ht="31.5">
      <c r="A7" s="46"/>
      <c r="B7" s="15" t="s">
        <v>1</v>
      </c>
      <c r="C7" s="16" t="s">
        <v>2</v>
      </c>
      <c r="D7" s="106" t="s">
        <v>3</v>
      </c>
      <c r="E7" s="107"/>
      <c r="F7" s="108"/>
      <c r="G7" s="101" t="s">
        <v>4</v>
      </c>
      <c r="H7" s="102"/>
      <c r="I7" s="103"/>
      <c r="J7" s="101" t="s">
        <v>5</v>
      </c>
      <c r="K7" s="102"/>
      <c r="L7" s="103"/>
      <c r="M7" s="101" t="s">
        <v>6</v>
      </c>
      <c r="N7" s="102"/>
      <c r="O7" s="103"/>
      <c r="P7" s="101" t="s">
        <v>7</v>
      </c>
      <c r="Q7" s="102"/>
      <c r="R7" s="103"/>
    </row>
    <row r="8" spans="1:18" ht="15.75">
      <c r="A8" s="46"/>
      <c r="B8" s="15"/>
      <c r="C8" s="16"/>
      <c r="D8" s="52" t="s">
        <v>417</v>
      </c>
      <c r="E8" s="52" t="s">
        <v>418</v>
      </c>
      <c r="F8" s="52" t="s">
        <v>433</v>
      </c>
      <c r="G8" s="48" t="s">
        <v>417</v>
      </c>
      <c r="H8" s="48" t="s">
        <v>418</v>
      </c>
      <c r="I8" s="52" t="s">
        <v>433</v>
      </c>
      <c r="J8" s="52" t="s">
        <v>417</v>
      </c>
      <c r="K8" s="52" t="s">
        <v>418</v>
      </c>
      <c r="L8" s="52" t="s">
        <v>433</v>
      </c>
      <c r="M8" s="48" t="s">
        <v>417</v>
      </c>
      <c r="N8" s="48" t="s">
        <v>418</v>
      </c>
      <c r="O8" s="52" t="s">
        <v>433</v>
      </c>
      <c r="P8" s="52" t="s">
        <v>417</v>
      </c>
      <c r="Q8" s="52" t="s">
        <v>418</v>
      </c>
      <c r="R8" s="52" t="s">
        <v>433</v>
      </c>
    </row>
    <row r="9" spans="1:18" ht="15.75">
      <c r="A9" s="46">
        <v>1</v>
      </c>
      <c r="B9" s="17" t="s">
        <v>8</v>
      </c>
      <c r="C9" s="18" t="s">
        <v>9</v>
      </c>
      <c r="D9" s="57">
        <v>5212</v>
      </c>
      <c r="E9" s="57">
        <v>5212</v>
      </c>
      <c r="F9" s="57">
        <v>5212</v>
      </c>
      <c r="G9" s="62">
        <v>13843</v>
      </c>
      <c r="H9" s="62">
        <v>13888</v>
      </c>
      <c r="I9" s="62">
        <v>13888</v>
      </c>
      <c r="J9" s="62">
        <v>5275</v>
      </c>
      <c r="K9" s="62">
        <v>3770</v>
      </c>
      <c r="L9" s="62">
        <v>3770</v>
      </c>
      <c r="M9" s="62">
        <v>8926</v>
      </c>
      <c r="N9" s="62">
        <v>8566</v>
      </c>
      <c r="O9" s="62">
        <v>8564</v>
      </c>
      <c r="P9" s="63">
        <f>D9+G9+J9+M9</f>
        <v>33256</v>
      </c>
      <c r="Q9" s="63">
        <f>E9+H9+K9+N9</f>
        <v>31436</v>
      </c>
      <c r="R9" s="63">
        <f>F9+I9+L9+O9</f>
        <v>31434</v>
      </c>
    </row>
    <row r="10" spans="1:18" ht="15.75">
      <c r="A10" s="46">
        <v>2</v>
      </c>
      <c r="B10" s="17" t="s">
        <v>10</v>
      </c>
      <c r="C10" s="20" t="s">
        <v>11</v>
      </c>
      <c r="D10" s="57"/>
      <c r="E10" s="57"/>
      <c r="F10" s="57"/>
      <c r="G10" s="62"/>
      <c r="H10" s="62"/>
      <c r="I10" s="62"/>
      <c r="J10" s="62"/>
      <c r="K10" s="62"/>
      <c r="L10" s="62"/>
      <c r="M10" s="62">
        <v>0</v>
      </c>
      <c r="N10" s="62">
        <v>360</v>
      </c>
      <c r="O10" s="62">
        <v>360</v>
      </c>
      <c r="P10" s="63">
        <v>0</v>
      </c>
      <c r="Q10" s="63">
        <v>360</v>
      </c>
      <c r="R10" s="63">
        <v>360</v>
      </c>
    </row>
    <row r="11" spans="1:18" ht="15.75">
      <c r="A11" s="46">
        <v>3</v>
      </c>
      <c r="B11" s="17" t="s">
        <v>12</v>
      </c>
      <c r="C11" s="20" t="s">
        <v>13</v>
      </c>
      <c r="D11" s="57"/>
      <c r="E11" s="57"/>
      <c r="F11" s="57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</row>
    <row r="12" spans="1:18" ht="15.75">
      <c r="A12" s="46">
        <v>4</v>
      </c>
      <c r="B12" s="21" t="s">
        <v>14</v>
      </c>
      <c r="C12" s="20" t="s">
        <v>15</v>
      </c>
      <c r="D12" s="57"/>
      <c r="E12" s="57"/>
      <c r="F12" s="57"/>
      <c r="G12" s="62"/>
      <c r="H12" s="62"/>
      <c r="I12" s="62"/>
      <c r="J12" s="62">
        <v>0</v>
      </c>
      <c r="K12" s="62">
        <v>1716</v>
      </c>
      <c r="L12" s="62">
        <v>1716</v>
      </c>
      <c r="M12" s="62"/>
      <c r="N12" s="62"/>
      <c r="O12" s="62"/>
      <c r="P12" s="63">
        <f t="shared" ref="P12:P62" si="0">D12+G12+J12+M12</f>
        <v>0</v>
      </c>
      <c r="Q12" s="63">
        <f t="shared" ref="Q12:R62" si="1">E12+H12+K12+N12</f>
        <v>1716</v>
      </c>
      <c r="R12" s="63">
        <f t="shared" si="1"/>
        <v>1716</v>
      </c>
    </row>
    <row r="13" spans="1:18" ht="15.75">
      <c r="A13" s="46">
        <v>5</v>
      </c>
      <c r="B13" s="21" t="s">
        <v>16</v>
      </c>
      <c r="C13" s="20" t="s">
        <v>17</v>
      </c>
      <c r="D13" s="57"/>
      <c r="E13" s="57"/>
      <c r="F13" s="57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3"/>
      <c r="R13" s="63"/>
    </row>
    <row r="14" spans="1:18" ht="15.75">
      <c r="A14" s="46">
        <v>6</v>
      </c>
      <c r="B14" s="21" t="s">
        <v>18</v>
      </c>
      <c r="C14" s="20" t="s">
        <v>19</v>
      </c>
      <c r="D14" s="57"/>
      <c r="E14" s="57"/>
      <c r="F14" s="57"/>
      <c r="G14" s="62"/>
      <c r="H14" s="62"/>
      <c r="I14" s="62"/>
      <c r="J14" s="62"/>
      <c r="K14" s="62"/>
      <c r="L14" s="62"/>
      <c r="M14" s="62">
        <v>339</v>
      </c>
      <c r="N14" s="62">
        <v>339</v>
      </c>
      <c r="O14" s="62">
        <v>339</v>
      </c>
      <c r="P14" s="63">
        <f t="shared" si="0"/>
        <v>339</v>
      </c>
      <c r="Q14" s="63">
        <f t="shared" si="1"/>
        <v>339</v>
      </c>
      <c r="R14" s="63">
        <f t="shared" si="1"/>
        <v>339</v>
      </c>
    </row>
    <row r="15" spans="1:18" ht="15.75">
      <c r="A15" s="46">
        <v>7</v>
      </c>
      <c r="B15" s="21" t="s">
        <v>20</v>
      </c>
      <c r="C15" s="20" t="s">
        <v>21</v>
      </c>
      <c r="D15" s="57">
        <v>148</v>
      </c>
      <c r="E15" s="57">
        <v>148</v>
      </c>
      <c r="F15" s="57">
        <v>147</v>
      </c>
      <c r="G15" s="62">
        <v>866</v>
      </c>
      <c r="H15" s="62">
        <v>866</v>
      </c>
      <c r="I15" s="62">
        <v>865</v>
      </c>
      <c r="J15" s="62">
        <v>444</v>
      </c>
      <c r="K15" s="62">
        <v>367</v>
      </c>
      <c r="L15" s="62">
        <v>367</v>
      </c>
      <c r="M15" s="62">
        <v>592</v>
      </c>
      <c r="N15" s="62">
        <v>592</v>
      </c>
      <c r="O15" s="62">
        <v>590</v>
      </c>
      <c r="P15" s="63">
        <f t="shared" si="0"/>
        <v>2050</v>
      </c>
      <c r="Q15" s="63">
        <f t="shared" si="1"/>
        <v>1973</v>
      </c>
      <c r="R15" s="63">
        <f t="shared" si="1"/>
        <v>1969</v>
      </c>
    </row>
    <row r="16" spans="1:18" ht="15.75">
      <c r="A16" s="46">
        <v>8</v>
      </c>
      <c r="B16" s="21" t="s">
        <v>22</v>
      </c>
      <c r="C16" s="20" t="s">
        <v>23</v>
      </c>
      <c r="D16" s="57"/>
      <c r="E16" s="57"/>
      <c r="F16" s="57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3"/>
      <c r="R16" s="63"/>
    </row>
    <row r="17" spans="1:18" ht="15.75">
      <c r="A17" s="46">
        <v>9</v>
      </c>
      <c r="B17" s="22" t="s">
        <v>24</v>
      </c>
      <c r="C17" s="20" t="s">
        <v>25</v>
      </c>
      <c r="D17" s="57">
        <v>58</v>
      </c>
      <c r="E17" s="57">
        <v>65</v>
      </c>
      <c r="F17" s="57">
        <v>65</v>
      </c>
      <c r="G17" s="62">
        <v>30</v>
      </c>
      <c r="H17" s="62">
        <v>30</v>
      </c>
      <c r="I17" s="62">
        <v>26</v>
      </c>
      <c r="J17" s="62"/>
      <c r="K17" s="62"/>
      <c r="L17" s="62"/>
      <c r="M17" s="62"/>
      <c r="N17" s="62"/>
      <c r="O17" s="62"/>
      <c r="P17" s="63">
        <f t="shared" si="0"/>
        <v>88</v>
      </c>
      <c r="Q17" s="63">
        <f t="shared" si="1"/>
        <v>95</v>
      </c>
      <c r="R17" s="63">
        <f t="shared" si="1"/>
        <v>91</v>
      </c>
    </row>
    <row r="18" spans="1:18" ht="15.75">
      <c r="A18" s="46">
        <v>10</v>
      </c>
      <c r="B18" s="22" t="s">
        <v>26</v>
      </c>
      <c r="C18" s="20" t="s">
        <v>27</v>
      </c>
      <c r="D18" s="57">
        <v>100</v>
      </c>
      <c r="E18" s="57">
        <v>100</v>
      </c>
      <c r="F18" s="57">
        <v>128</v>
      </c>
      <c r="G18" s="62">
        <v>550</v>
      </c>
      <c r="H18" s="62">
        <v>505</v>
      </c>
      <c r="I18" s="62">
        <v>400</v>
      </c>
      <c r="J18" s="62">
        <v>160</v>
      </c>
      <c r="K18" s="62">
        <v>85</v>
      </c>
      <c r="L18" s="62">
        <v>85</v>
      </c>
      <c r="M18" s="62">
        <v>393</v>
      </c>
      <c r="N18" s="62">
        <v>343</v>
      </c>
      <c r="O18" s="62">
        <v>331</v>
      </c>
      <c r="P18" s="63">
        <f t="shared" si="0"/>
        <v>1203</v>
      </c>
      <c r="Q18" s="63">
        <f t="shared" si="1"/>
        <v>1033</v>
      </c>
      <c r="R18" s="63">
        <f t="shared" si="1"/>
        <v>944</v>
      </c>
    </row>
    <row r="19" spans="1:18" ht="15.75">
      <c r="A19" s="46">
        <v>11</v>
      </c>
      <c r="B19" s="22" t="s">
        <v>28</v>
      </c>
      <c r="C19" s="20" t="s">
        <v>29</v>
      </c>
      <c r="D19" s="57"/>
      <c r="E19" s="57"/>
      <c r="F19" s="57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3"/>
      <c r="R19" s="63"/>
    </row>
    <row r="20" spans="1:18" ht="15.75">
      <c r="A20" s="46">
        <v>12</v>
      </c>
      <c r="B20" s="22" t="s">
        <v>30</v>
      </c>
      <c r="C20" s="20" t="s">
        <v>31</v>
      </c>
      <c r="D20" s="57"/>
      <c r="E20" s="57"/>
      <c r="F20" s="57"/>
      <c r="G20" s="62">
        <v>20</v>
      </c>
      <c r="H20" s="62">
        <v>20</v>
      </c>
      <c r="I20" s="62">
        <v>0</v>
      </c>
      <c r="J20" s="62">
        <v>20</v>
      </c>
      <c r="K20" s="62">
        <v>14</v>
      </c>
      <c r="L20" s="62">
        <v>0</v>
      </c>
      <c r="M20" s="62">
        <v>20</v>
      </c>
      <c r="N20" s="62">
        <v>20</v>
      </c>
      <c r="O20" s="62">
        <v>0</v>
      </c>
      <c r="P20" s="63">
        <f t="shared" si="0"/>
        <v>60</v>
      </c>
      <c r="Q20" s="63">
        <f t="shared" si="1"/>
        <v>54</v>
      </c>
      <c r="R20" s="63">
        <f t="shared" si="1"/>
        <v>0</v>
      </c>
    </row>
    <row r="21" spans="1:18" ht="15.75">
      <c r="A21" s="46">
        <v>13</v>
      </c>
      <c r="B21" s="22" t="s">
        <v>32</v>
      </c>
      <c r="C21" s="20" t="s">
        <v>33</v>
      </c>
      <c r="D21" s="57"/>
      <c r="E21" s="57"/>
      <c r="F21" s="57"/>
      <c r="G21" s="62">
        <v>0</v>
      </c>
      <c r="H21" s="62">
        <v>265</v>
      </c>
      <c r="I21" s="62">
        <v>264</v>
      </c>
      <c r="J21" s="62">
        <v>0</v>
      </c>
      <c r="K21" s="62">
        <v>319</v>
      </c>
      <c r="L21" s="62">
        <v>319</v>
      </c>
      <c r="M21" s="62">
        <v>0</v>
      </c>
      <c r="N21" s="62">
        <v>31</v>
      </c>
      <c r="O21" s="62">
        <v>31</v>
      </c>
      <c r="P21" s="63">
        <f t="shared" si="0"/>
        <v>0</v>
      </c>
      <c r="Q21" s="63">
        <f t="shared" si="1"/>
        <v>615</v>
      </c>
      <c r="R21" s="63">
        <f t="shared" si="1"/>
        <v>614</v>
      </c>
    </row>
    <row r="22" spans="1:18" s="54" customFormat="1" ht="15.75">
      <c r="A22" s="53">
        <v>14</v>
      </c>
      <c r="B22" s="23" t="s">
        <v>34</v>
      </c>
      <c r="C22" s="24" t="s">
        <v>35</v>
      </c>
      <c r="D22" s="58">
        <f>SUM(D9:D21)</f>
        <v>5518</v>
      </c>
      <c r="E22" s="58">
        <f t="shared" ref="E22:N22" si="2">SUM(E9:E21)</f>
        <v>5525</v>
      </c>
      <c r="F22" s="58">
        <f>SUM(F9:F21)</f>
        <v>5552</v>
      </c>
      <c r="G22" s="58">
        <f t="shared" si="2"/>
        <v>15309</v>
      </c>
      <c r="H22" s="58">
        <f t="shared" si="2"/>
        <v>15574</v>
      </c>
      <c r="I22" s="58">
        <f>SUM(I9:I21)</f>
        <v>15443</v>
      </c>
      <c r="J22" s="58">
        <f t="shared" si="2"/>
        <v>5899</v>
      </c>
      <c r="K22" s="58">
        <v>6271</v>
      </c>
      <c r="L22" s="58">
        <v>6257</v>
      </c>
      <c r="M22" s="58">
        <f t="shared" si="2"/>
        <v>10270</v>
      </c>
      <c r="N22" s="58">
        <f t="shared" si="2"/>
        <v>10251</v>
      </c>
      <c r="O22" s="58">
        <f>SUM(O9:O21)</f>
        <v>10215</v>
      </c>
      <c r="P22" s="64">
        <f t="shared" si="0"/>
        <v>36996</v>
      </c>
      <c r="Q22" s="64">
        <f t="shared" si="1"/>
        <v>37621</v>
      </c>
      <c r="R22" s="64">
        <f t="shared" si="1"/>
        <v>37467</v>
      </c>
    </row>
    <row r="23" spans="1:18" ht="15.75">
      <c r="A23" s="46">
        <v>15</v>
      </c>
      <c r="B23" s="22" t="s">
        <v>36</v>
      </c>
      <c r="C23" s="20" t="s">
        <v>37</v>
      </c>
      <c r="D23" s="57"/>
      <c r="E23" s="57"/>
      <c r="F23" s="57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3"/>
      <c r="R23" s="63"/>
    </row>
    <row r="24" spans="1:18" ht="31.5">
      <c r="A24" s="46">
        <v>16</v>
      </c>
      <c r="B24" s="22" t="s">
        <v>38</v>
      </c>
      <c r="C24" s="20" t="s">
        <v>39</v>
      </c>
      <c r="D24" s="57"/>
      <c r="E24" s="57"/>
      <c r="F24" s="57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3"/>
      <c r="R24" s="63"/>
    </row>
    <row r="25" spans="1:18" ht="15.75">
      <c r="A25" s="46">
        <v>17</v>
      </c>
      <c r="B25" s="25" t="s">
        <v>40</v>
      </c>
      <c r="C25" s="20" t="s">
        <v>41</v>
      </c>
      <c r="D25" s="57"/>
      <c r="E25" s="57"/>
      <c r="F25" s="57"/>
      <c r="G25" s="62"/>
      <c r="H25" s="62"/>
      <c r="I25" s="62"/>
      <c r="J25" s="62"/>
      <c r="K25" s="62"/>
      <c r="L25" s="62"/>
      <c r="M25" s="62">
        <v>0</v>
      </c>
      <c r="N25" s="62">
        <v>18</v>
      </c>
      <c r="O25" s="62">
        <v>17</v>
      </c>
      <c r="P25" s="63">
        <v>0</v>
      </c>
      <c r="Q25" s="63">
        <v>18</v>
      </c>
      <c r="R25" s="63">
        <v>17</v>
      </c>
    </row>
    <row r="26" spans="1:18" s="54" customFormat="1" ht="15.75">
      <c r="A26" s="53">
        <v>18</v>
      </c>
      <c r="B26" s="26" t="s">
        <v>42</v>
      </c>
      <c r="C26" s="24" t="s">
        <v>43</v>
      </c>
      <c r="D26" s="58">
        <f t="shared" ref="D26:K26" si="3">SUM(D23:D25)</f>
        <v>0</v>
      </c>
      <c r="E26" s="58">
        <f t="shared" si="3"/>
        <v>0</v>
      </c>
      <c r="F26" s="58">
        <f>SUM(F23:F25)</f>
        <v>0</v>
      </c>
      <c r="G26" s="58">
        <f t="shared" si="3"/>
        <v>0</v>
      </c>
      <c r="H26" s="58">
        <f t="shared" si="3"/>
        <v>0</v>
      </c>
      <c r="I26" s="58">
        <f>SUM(I23:I25)</f>
        <v>0</v>
      </c>
      <c r="J26" s="58">
        <f t="shared" si="3"/>
        <v>0</v>
      </c>
      <c r="K26" s="58">
        <f t="shared" si="3"/>
        <v>0</v>
      </c>
      <c r="L26" s="58">
        <f>SUM(L23:L25)</f>
        <v>0</v>
      </c>
      <c r="M26" s="58">
        <v>0</v>
      </c>
      <c r="N26" s="58">
        <v>18</v>
      </c>
      <c r="O26" s="58">
        <v>17</v>
      </c>
      <c r="P26" s="64">
        <f t="shared" si="0"/>
        <v>0</v>
      </c>
      <c r="Q26" s="64">
        <f t="shared" si="1"/>
        <v>18</v>
      </c>
      <c r="R26" s="64">
        <v>17</v>
      </c>
    </row>
    <row r="27" spans="1:18" s="54" customFormat="1" ht="15.75">
      <c r="A27" s="53">
        <v>19</v>
      </c>
      <c r="B27" s="23" t="s">
        <v>44</v>
      </c>
      <c r="C27" s="24" t="s">
        <v>45</v>
      </c>
      <c r="D27" s="58">
        <f>D22+D26</f>
        <v>5518</v>
      </c>
      <c r="E27" s="58">
        <f t="shared" ref="E27:M27" si="4">E22+E26</f>
        <v>5525</v>
      </c>
      <c r="F27" s="58">
        <f>F22+F26</f>
        <v>5552</v>
      </c>
      <c r="G27" s="58">
        <f t="shared" si="4"/>
        <v>15309</v>
      </c>
      <c r="H27" s="58">
        <f t="shared" si="4"/>
        <v>15574</v>
      </c>
      <c r="I27" s="58">
        <f>I22+I26</f>
        <v>15443</v>
      </c>
      <c r="J27" s="58">
        <f t="shared" si="4"/>
        <v>5899</v>
      </c>
      <c r="K27" s="58">
        <f t="shared" si="4"/>
        <v>6271</v>
      </c>
      <c r="L27" s="58">
        <f>L22+L26</f>
        <v>6257</v>
      </c>
      <c r="M27" s="58">
        <f t="shared" si="4"/>
        <v>10270</v>
      </c>
      <c r="N27" s="58">
        <v>10269</v>
      </c>
      <c r="O27" s="58">
        <v>10232</v>
      </c>
      <c r="P27" s="64">
        <f t="shared" si="0"/>
        <v>36996</v>
      </c>
      <c r="Q27" s="64">
        <f t="shared" si="1"/>
        <v>37639</v>
      </c>
      <c r="R27" s="64">
        <f t="shared" si="1"/>
        <v>37484</v>
      </c>
    </row>
    <row r="28" spans="1:18" s="54" customFormat="1" ht="15.75">
      <c r="A28" s="53">
        <v>20</v>
      </c>
      <c r="B28" s="26" t="s">
        <v>46</v>
      </c>
      <c r="C28" s="24" t="s">
        <v>47</v>
      </c>
      <c r="D28" s="58">
        <v>1459</v>
      </c>
      <c r="E28" s="58">
        <v>1459</v>
      </c>
      <c r="F28" s="58">
        <v>1460</v>
      </c>
      <c r="G28" s="65">
        <v>3937</v>
      </c>
      <c r="H28" s="65">
        <v>4008</v>
      </c>
      <c r="I28" s="65">
        <v>3954</v>
      </c>
      <c r="J28" s="65">
        <v>1580</v>
      </c>
      <c r="K28" s="65">
        <v>1666</v>
      </c>
      <c r="L28" s="65">
        <v>1698</v>
      </c>
      <c r="M28" s="65">
        <v>2927</v>
      </c>
      <c r="N28" s="65">
        <v>2942</v>
      </c>
      <c r="O28" s="65">
        <v>2721</v>
      </c>
      <c r="P28" s="64">
        <f t="shared" si="0"/>
        <v>9903</v>
      </c>
      <c r="Q28" s="64">
        <f t="shared" si="1"/>
        <v>10075</v>
      </c>
      <c r="R28" s="64">
        <f t="shared" si="1"/>
        <v>9833</v>
      </c>
    </row>
    <row r="29" spans="1:18" ht="15.75">
      <c r="A29" s="46">
        <v>21</v>
      </c>
      <c r="B29" s="22" t="s">
        <v>48</v>
      </c>
      <c r="C29" s="20" t="s">
        <v>49</v>
      </c>
      <c r="D29" s="57">
        <v>350</v>
      </c>
      <c r="E29" s="57">
        <v>193</v>
      </c>
      <c r="F29" s="57">
        <v>77</v>
      </c>
      <c r="G29" s="62">
        <v>50</v>
      </c>
      <c r="H29" s="62">
        <v>216</v>
      </c>
      <c r="I29" s="62">
        <v>83</v>
      </c>
      <c r="J29" s="62">
        <v>0</v>
      </c>
      <c r="K29" s="62">
        <v>0</v>
      </c>
      <c r="L29" s="62">
        <v>0</v>
      </c>
      <c r="M29" s="62">
        <v>50</v>
      </c>
      <c r="N29" s="62">
        <v>50</v>
      </c>
      <c r="O29" s="62">
        <v>22</v>
      </c>
      <c r="P29" s="63">
        <f t="shared" si="0"/>
        <v>450</v>
      </c>
      <c r="Q29" s="63">
        <f t="shared" si="1"/>
        <v>459</v>
      </c>
      <c r="R29" s="63">
        <f t="shared" si="1"/>
        <v>182</v>
      </c>
    </row>
    <row r="30" spans="1:18" ht="15.75">
      <c r="A30" s="46">
        <v>22</v>
      </c>
      <c r="B30" s="22" t="s">
        <v>50</v>
      </c>
      <c r="C30" s="20" t="s">
        <v>51</v>
      </c>
      <c r="D30" s="57">
        <v>70</v>
      </c>
      <c r="E30" s="57">
        <v>70</v>
      </c>
      <c r="F30" s="57">
        <v>189</v>
      </c>
      <c r="G30" s="62">
        <v>1850</v>
      </c>
      <c r="H30" s="62">
        <v>1750</v>
      </c>
      <c r="I30" s="62">
        <v>1574</v>
      </c>
      <c r="J30" s="62">
        <v>0</v>
      </c>
      <c r="K30" s="62">
        <v>75</v>
      </c>
      <c r="L30" s="62">
        <v>75</v>
      </c>
      <c r="M30" s="62">
        <v>1150</v>
      </c>
      <c r="N30" s="62">
        <v>392</v>
      </c>
      <c r="O30" s="62">
        <v>404</v>
      </c>
      <c r="P30" s="63">
        <f t="shared" si="0"/>
        <v>3070</v>
      </c>
      <c r="Q30" s="63">
        <f t="shared" si="1"/>
        <v>2287</v>
      </c>
      <c r="R30" s="63">
        <f t="shared" si="1"/>
        <v>2242</v>
      </c>
    </row>
    <row r="31" spans="1:18" ht="15.75">
      <c r="A31" s="46">
        <v>23</v>
      </c>
      <c r="B31" s="22" t="s">
        <v>52</v>
      </c>
      <c r="C31" s="20" t="s">
        <v>53</v>
      </c>
      <c r="D31" s="57"/>
      <c r="E31" s="57"/>
      <c r="F31" s="57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3"/>
      <c r="R31" s="63"/>
    </row>
    <row r="32" spans="1:18" s="54" customFormat="1" ht="15.75">
      <c r="A32" s="53">
        <v>24</v>
      </c>
      <c r="B32" s="26" t="s">
        <v>54</v>
      </c>
      <c r="C32" s="24" t="s">
        <v>55</v>
      </c>
      <c r="D32" s="58">
        <f>SUM(D29:D31)</f>
        <v>420</v>
      </c>
      <c r="E32" s="58">
        <f t="shared" ref="E32:N32" si="5">SUM(E29:E31)</f>
        <v>263</v>
      </c>
      <c r="F32" s="58">
        <f>SUM(F29:F31)</f>
        <v>266</v>
      </c>
      <c r="G32" s="58">
        <f t="shared" si="5"/>
        <v>1900</v>
      </c>
      <c r="H32" s="58">
        <f t="shared" si="5"/>
        <v>1966</v>
      </c>
      <c r="I32" s="58">
        <f>SUM(I29:I31)</f>
        <v>1657</v>
      </c>
      <c r="J32" s="58">
        <f t="shared" si="5"/>
        <v>0</v>
      </c>
      <c r="K32" s="58">
        <f t="shared" si="5"/>
        <v>75</v>
      </c>
      <c r="L32" s="58">
        <f>SUM(L29:L31)</f>
        <v>75</v>
      </c>
      <c r="M32" s="58">
        <f t="shared" si="5"/>
        <v>1200</v>
      </c>
      <c r="N32" s="58">
        <f t="shared" si="5"/>
        <v>442</v>
      </c>
      <c r="O32" s="58">
        <f>SUM(O29:O31)</f>
        <v>426</v>
      </c>
      <c r="P32" s="64">
        <f t="shared" si="0"/>
        <v>3520</v>
      </c>
      <c r="Q32" s="64">
        <f t="shared" si="1"/>
        <v>2746</v>
      </c>
      <c r="R32" s="64">
        <f t="shared" si="1"/>
        <v>2424</v>
      </c>
    </row>
    <row r="33" spans="1:18" ht="15.75">
      <c r="A33" s="46">
        <v>25</v>
      </c>
      <c r="B33" s="22" t="s">
        <v>56</v>
      </c>
      <c r="C33" s="20" t="s">
        <v>57</v>
      </c>
      <c r="D33" s="57">
        <v>80</v>
      </c>
      <c r="E33" s="57">
        <v>80</v>
      </c>
      <c r="F33" s="57">
        <v>154</v>
      </c>
      <c r="G33" s="62">
        <v>120</v>
      </c>
      <c r="H33" s="62">
        <v>220</v>
      </c>
      <c r="I33" s="62">
        <v>99</v>
      </c>
      <c r="J33" s="62">
        <v>0</v>
      </c>
      <c r="K33" s="62">
        <v>4</v>
      </c>
      <c r="L33" s="62">
        <v>4</v>
      </c>
      <c r="M33" s="62">
        <v>152</v>
      </c>
      <c r="N33" s="62">
        <v>152</v>
      </c>
      <c r="O33" s="62">
        <v>141</v>
      </c>
      <c r="P33" s="63">
        <f t="shared" si="0"/>
        <v>352</v>
      </c>
      <c r="Q33" s="63">
        <f t="shared" si="1"/>
        <v>456</v>
      </c>
      <c r="R33" s="63">
        <f t="shared" si="1"/>
        <v>398</v>
      </c>
    </row>
    <row r="34" spans="1:18" ht="15.75">
      <c r="A34" s="46">
        <v>26</v>
      </c>
      <c r="B34" s="22" t="s">
        <v>58</v>
      </c>
      <c r="C34" s="20" t="s">
        <v>59</v>
      </c>
      <c r="D34" s="57">
        <v>70</v>
      </c>
      <c r="E34" s="57">
        <v>70</v>
      </c>
      <c r="F34" s="57">
        <v>92</v>
      </c>
      <c r="G34" s="62">
        <v>200</v>
      </c>
      <c r="H34" s="62">
        <v>200</v>
      </c>
      <c r="I34" s="62">
        <v>190</v>
      </c>
      <c r="J34" s="62">
        <v>0</v>
      </c>
      <c r="K34" s="62">
        <v>0</v>
      </c>
      <c r="L34" s="62">
        <v>0</v>
      </c>
      <c r="M34" s="62">
        <v>200</v>
      </c>
      <c r="N34" s="62">
        <v>200</v>
      </c>
      <c r="O34" s="62">
        <v>164</v>
      </c>
      <c r="P34" s="63">
        <f t="shared" si="0"/>
        <v>470</v>
      </c>
      <c r="Q34" s="63">
        <f t="shared" si="1"/>
        <v>470</v>
      </c>
      <c r="R34" s="63">
        <f t="shared" si="1"/>
        <v>446</v>
      </c>
    </row>
    <row r="35" spans="1:18" s="54" customFormat="1" ht="15" customHeight="1">
      <c r="A35" s="53">
        <v>27</v>
      </c>
      <c r="B35" s="26" t="s">
        <v>60</v>
      </c>
      <c r="C35" s="24" t="s">
        <v>61</v>
      </c>
      <c r="D35" s="58">
        <f>D33+D34</f>
        <v>150</v>
      </c>
      <c r="E35" s="58">
        <f t="shared" ref="E35:M35" si="6">E33+E34</f>
        <v>150</v>
      </c>
      <c r="F35" s="58">
        <f>F33+F34</f>
        <v>246</v>
      </c>
      <c r="G35" s="58">
        <f t="shared" si="6"/>
        <v>320</v>
      </c>
      <c r="H35" s="58">
        <f t="shared" si="6"/>
        <v>420</v>
      </c>
      <c r="I35" s="58">
        <f>I33+I34</f>
        <v>289</v>
      </c>
      <c r="J35" s="58">
        <f t="shared" si="6"/>
        <v>0</v>
      </c>
      <c r="K35" s="58">
        <f t="shared" si="6"/>
        <v>4</v>
      </c>
      <c r="L35" s="58">
        <f>L33+L34</f>
        <v>4</v>
      </c>
      <c r="M35" s="58">
        <f t="shared" si="6"/>
        <v>352</v>
      </c>
      <c r="N35" s="58">
        <v>352</v>
      </c>
      <c r="O35" s="58">
        <v>305</v>
      </c>
      <c r="P35" s="64">
        <f t="shared" si="0"/>
        <v>822</v>
      </c>
      <c r="Q35" s="64">
        <f t="shared" si="1"/>
        <v>926</v>
      </c>
      <c r="R35" s="64">
        <f t="shared" si="1"/>
        <v>844</v>
      </c>
    </row>
    <row r="36" spans="1:18" ht="15.75">
      <c r="A36" s="46">
        <v>28</v>
      </c>
      <c r="B36" s="22" t="s">
        <v>62</v>
      </c>
      <c r="C36" s="20" t="s">
        <v>63</v>
      </c>
      <c r="D36" s="57">
        <v>0</v>
      </c>
      <c r="E36" s="57">
        <v>0</v>
      </c>
      <c r="F36" s="57">
        <v>0</v>
      </c>
      <c r="G36" s="62">
        <v>1250</v>
      </c>
      <c r="H36" s="62">
        <v>1450</v>
      </c>
      <c r="I36" s="62">
        <v>1078</v>
      </c>
      <c r="J36" s="62">
        <v>0</v>
      </c>
      <c r="K36" s="62">
        <v>0</v>
      </c>
      <c r="L36" s="62">
        <v>0</v>
      </c>
      <c r="M36" s="62">
        <v>1036</v>
      </c>
      <c r="N36" s="62">
        <v>1679</v>
      </c>
      <c r="O36" s="62">
        <v>1679</v>
      </c>
      <c r="P36" s="63">
        <f t="shared" si="0"/>
        <v>2286</v>
      </c>
      <c r="Q36" s="63">
        <f t="shared" si="1"/>
        <v>3129</v>
      </c>
      <c r="R36" s="63">
        <f t="shared" si="1"/>
        <v>2757</v>
      </c>
    </row>
    <row r="37" spans="1:18" ht="15.75">
      <c r="A37" s="46">
        <v>29</v>
      </c>
      <c r="B37" s="22" t="s">
        <v>64</v>
      </c>
      <c r="C37" s="20" t="s">
        <v>65</v>
      </c>
      <c r="D37" s="57"/>
      <c r="E37" s="57"/>
      <c r="F37" s="57"/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63"/>
      <c r="R37" s="63"/>
    </row>
    <row r="38" spans="1:18" ht="15.75">
      <c r="A38" s="46">
        <v>30</v>
      </c>
      <c r="B38" s="22" t="s">
        <v>66</v>
      </c>
      <c r="C38" s="20" t="s">
        <v>67</v>
      </c>
      <c r="D38" s="57"/>
      <c r="E38" s="57"/>
      <c r="F38" s="57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63"/>
      <c r="R38" s="63"/>
    </row>
    <row r="39" spans="1:18" ht="15.75">
      <c r="A39" s="46">
        <v>31</v>
      </c>
      <c r="B39" s="22" t="s">
        <v>68</v>
      </c>
      <c r="C39" s="20" t="s">
        <v>69</v>
      </c>
      <c r="D39" s="66">
        <v>0</v>
      </c>
      <c r="E39" s="57">
        <v>40</v>
      </c>
      <c r="F39" s="57">
        <v>40</v>
      </c>
      <c r="G39" s="62">
        <v>50</v>
      </c>
      <c r="H39" s="62">
        <v>300</v>
      </c>
      <c r="I39" s="62">
        <v>115</v>
      </c>
      <c r="J39" s="62"/>
      <c r="K39" s="62"/>
      <c r="L39" s="62"/>
      <c r="M39" s="62">
        <v>50</v>
      </c>
      <c r="N39" s="62">
        <v>158</v>
      </c>
      <c r="O39" s="62">
        <v>158</v>
      </c>
      <c r="P39" s="63">
        <f t="shared" si="0"/>
        <v>100</v>
      </c>
      <c r="Q39" s="63">
        <f t="shared" si="1"/>
        <v>498</v>
      </c>
      <c r="R39" s="63">
        <f t="shared" si="1"/>
        <v>313</v>
      </c>
    </row>
    <row r="40" spans="1:18" ht="15.75">
      <c r="A40" s="46">
        <v>32</v>
      </c>
      <c r="B40" s="27" t="s">
        <v>70</v>
      </c>
      <c r="C40" s="20" t="s">
        <v>71</v>
      </c>
      <c r="D40" s="57"/>
      <c r="E40" s="57"/>
      <c r="F40" s="57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3"/>
      <c r="R40" s="63"/>
    </row>
    <row r="41" spans="1:18" ht="15.75">
      <c r="A41" s="46">
        <v>33</v>
      </c>
      <c r="B41" s="25" t="s">
        <v>72</v>
      </c>
      <c r="C41" s="20" t="s">
        <v>73</v>
      </c>
      <c r="D41" s="57"/>
      <c r="E41" s="57"/>
      <c r="F41" s="57"/>
      <c r="G41" s="62">
        <v>25</v>
      </c>
      <c r="H41" s="62">
        <v>25</v>
      </c>
      <c r="I41" s="62">
        <v>17</v>
      </c>
      <c r="J41" s="62"/>
      <c r="K41" s="62"/>
      <c r="L41" s="62"/>
      <c r="M41" s="62"/>
      <c r="N41" s="62"/>
      <c r="O41" s="62"/>
      <c r="P41" s="63">
        <f t="shared" si="0"/>
        <v>25</v>
      </c>
      <c r="Q41" s="63">
        <f t="shared" si="1"/>
        <v>25</v>
      </c>
      <c r="R41" s="63">
        <f t="shared" si="1"/>
        <v>17</v>
      </c>
    </row>
    <row r="42" spans="1:18" ht="15.75">
      <c r="A42" s="46">
        <v>34</v>
      </c>
      <c r="B42" s="22" t="s">
        <v>74</v>
      </c>
      <c r="C42" s="20" t="s">
        <v>75</v>
      </c>
      <c r="D42" s="66">
        <v>0</v>
      </c>
      <c r="E42" s="57">
        <v>85</v>
      </c>
      <c r="F42" s="57">
        <v>85</v>
      </c>
      <c r="G42" s="62">
        <v>0</v>
      </c>
      <c r="H42" s="62">
        <v>350</v>
      </c>
      <c r="I42" s="62">
        <v>251</v>
      </c>
      <c r="J42" s="62">
        <v>0</v>
      </c>
      <c r="K42" s="62">
        <v>20</v>
      </c>
      <c r="L42" s="62">
        <v>20</v>
      </c>
      <c r="M42" s="62">
        <v>0</v>
      </c>
      <c r="N42" s="62">
        <v>215</v>
      </c>
      <c r="O42" s="62">
        <v>292</v>
      </c>
      <c r="P42" s="63">
        <f t="shared" si="0"/>
        <v>0</v>
      </c>
      <c r="Q42" s="63">
        <f t="shared" si="1"/>
        <v>670</v>
      </c>
      <c r="R42" s="63">
        <f t="shared" si="1"/>
        <v>648</v>
      </c>
    </row>
    <row r="43" spans="1:18" s="54" customFormat="1" ht="15.75">
      <c r="A43" s="53">
        <v>35</v>
      </c>
      <c r="B43" s="26" t="s">
        <v>76</v>
      </c>
      <c r="C43" s="24" t="s">
        <v>77</v>
      </c>
      <c r="D43" s="61">
        <f>SUM(D36:D42)</f>
        <v>0</v>
      </c>
      <c r="E43" s="58">
        <f t="shared" ref="E43:N43" si="7">SUM(E36:E42)</f>
        <v>125</v>
      </c>
      <c r="F43" s="58">
        <f>SUM(F36:F42)</f>
        <v>125</v>
      </c>
      <c r="G43" s="58">
        <f t="shared" si="7"/>
        <v>1325</v>
      </c>
      <c r="H43" s="58">
        <f t="shared" si="7"/>
        <v>2125</v>
      </c>
      <c r="I43" s="58">
        <f>SUM(I36:I42)</f>
        <v>1461</v>
      </c>
      <c r="J43" s="61">
        <v>0</v>
      </c>
      <c r="K43" s="58">
        <f t="shared" si="7"/>
        <v>20</v>
      </c>
      <c r="L43" s="58">
        <f>SUM(L36:L42)</f>
        <v>20</v>
      </c>
      <c r="M43" s="58">
        <f t="shared" si="7"/>
        <v>1086</v>
      </c>
      <c r="N43" s="58">
        <f t="shared" si="7"/>
        <v>2052</v>
      </c>
      <c r="O43" s="58">
        <f>SUM(O36:O42)</f>
        <v>2129</v>
      </c>
      <c r="P43" s="64">
        <f t="shared" si="0"/>
        <v>2411</v>
      </c>
      <c r="Q43" s="64">
        <f t="shared" si="1"/>
        <v>4322</v>
      </c>
      <c r="R43" s="64">
        <f t="shared" si="1"/>
        <v>3735</v>
      </c>
    </row>
    <row r="44" spans="1:18" ht="15.75">
      <c r="A44" s="46">
        <v>36</v>
      </c>
      <c r="B44" s="22" t="s">
        <v>78</v>
      </c>
      <c r="C44" s="20" t="s">
        <v>79</v>
      </c>
      <c r="D44" s="57">
        <v>662</v>
      </c>
      <c r="E44" s="57">
        <v>655</v>
      </c>
      <c r="F44" s="57">
        <v>654</v>
      </c>
      <c r="G44" s="62">
        <v>250</v>
      </c>
      <c r="H44" s="62">
        <v>250</v>
      </c>
      <c r="I44" s="62">
        <v>245</v>
      </c>
      <c r="J44" s="62">
        <v>30</v>
      </c>
      <c r="K44" s="62">
        <v>30</v>
      </c>
      <c r="L44" s="62">
        <v>25</v>
      </c>
      <c r="M44" s="62">
        <v>145</v>
      </c>
      <c r="N44" s="62">
        <v>277</v>
      </c>
      <c r="O44" s="62">
        <v>287</v>
      </c>
      <c r="P44" s="63">
        <f t="shared" si="0"/>
        <v>1087</v>
      </c>
      <c r="Q44" s="63">
        <f t="shared" si="1"/>
        <v>1212</v>
      </c>
      <c r="R44" s="63">
        <f t="shared" si="1"/>
        <v>1211</v>
      </c>
    </row>
    <row r="45" spans="1:18" ht="15.75">
      <c r="A45" s="46">
        <v>37</v>
      </c>
      <c r="B45" s="22" t="s">
        <v>80</v>
      </c>
      <c r="C45" s="20" t="s">
        <v>81</v>
      </c>
      <c r="D45" s="57"/>
      <c r="E45" s="57"/>
      <c r="F45" s="57"/>
      <c r="G45" s="62"/>
      <c r="H45" s="62"/>
      <c r="I45" s="62"/>
      <c r="J45" s="62"/>
      <c r="K45" s="62"/>
      <c r="L45" s="62"/>
      <c r="M45" s="62"/>
      <c r="N45" s="62"/>
      <c r="O45" s="62"/>
      <c r="P45" s="63">
        <f t="shared" si="0"/>
        <v>0</v>
      </c>
      <c r="Q45" s="63">
        <f t="shared" si="1"/>
        <v>0</v>
      </c>
      <c r="R45" s="63">
        <f t="shared" si="1"/>
        <v>0</v>
      </c>
    </row>
    <row r="46" spans="1:18" s="54" customFormat="1" ht="15.75">
      <c r="A46" s="53">
        <v>38</v>
      </c>
      <c r="B46" s="26" t="s">
        <v>82</v>
      </c>
      <c r="C46" s="24" t="s">
        <v>83</v>
      </c>
      <c r="D46" s="58">
        <f>D44+D45</f>
        <v>662</v>
      </c>
      <c r="E46" s="58">
        <f t="shared" ref="E46:N46" si="8">E44+E45</f>
        <v>655</v>
      </c>
      <c r="F46" s="58">
        <f>F44+F45</f>
        <v>654</v>
      </c>
      <c r="G46" s="58">
        <f t="shared" si="8"/>
        <v>250</v>
      </c>
      <c r="H46" s="58">
        <f t="shared" si="8"/>
        <v>250</v>
      </c>
      <c r="I46" s="58">
        <f>I44+I45</f>
        <v>245</v>
      </c>
      <c r="J46" s="58">
        <f t="shared" si="8"/>
        <v>30</v>
      </c>
      <c r="K46" s="58">
        <f t="shared" si="8"/>
        <v>30</v>
      </c>
      <c r="L46" s="58">
        <f>L44+L45</f>
        <v>25</v>
      </c>
      <c r="M46" s="58">
        <f t="shared" si="8"/>
        <v>145</v>
      </c>
      <c r="N46" s="58">
        <f t="shared" si="8"/>
        <v>277</v>
      </c>
      <c r="O46" s="58">
        <f>O44+O45</f>
        <v>287</v>
      </c>
      <c r="P46" s="64">
        <f t="shared" si="0"/>
        <v>1087</v>
      </c>
      <c r="Q46" s="64">
        <f t="shared" si="1"/>
        <v>1212</v>
      </c>
      <c r="R46" s="64">
        <v>1211</v>
      </c>
    </row>
    <row r="47" spans="1:18" ht="15.75">
      <c r="A47" s="46">
        <v>39</v>
      </c>
      <c r="B47" s="22" t="s">
        <v>84</v>
      </c>
      <c r="C47" s="20" t="s">
        <v>85</v>
      </c>
      <c r="D47" s="57">
        <v>150</v>
      </c>
      <c r="E47" s="57">
        <v>150</v>
      </c>
      <c r="F47" s="57">
        <v>146</v>
      </c>
      <c r="G47" s="62">
        <v>959</v>
      </c>
      <c r="H47" s="62">
        <v>1059</v>
      </c>
      <c r="I47" s="62">
        <v>838</v>
      </c>
      <c r="J47" s="62">
        <v>0</v>
      </c>
      <c r="K47" s="62">
        <v>0</v>
      </c>
      <c r="L47" s="62">
        <v>5</v>
      </c>
      <c r="M47" s="62">
        <v>712</v>
      </c>
      <c r="N47" s="62">
        <v>716</v>
      </c>
      <c r="O47" s="62">
        <v>627</v>
      </c>
      <c r="P47" s="63">
        <f t="shared" si="0"/>
        <v>1821</v>
      </c>
      <c r="Q47" s="63">
        <f t="shared" si="1"/>
        <v>1925</v>
      </c>
      <c r="R47" s="63">
        <f t="shared" si="1"/>
        <v>1616</v>
      </c>
    </row>
    <row r="48" spans="1:18" ht="15.75">
      <c r="A48" s="46">
        <v>40</v>
      </c>
      <c r="B48" s="22" t="s">
        <v>86</v>
      </c>
      <c r="C48" s="20" t="s">
        <v>87</v>
      </c>
      <c r="D48" s="57"/>
      <c r="E48" s="57"/>
      <c r="F48" s="57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3"/>
      <c r="R48" s="63"/>
    </row>
    <row r="49" spans="1:18" ht="15.75">
      <c r="A49" s="46">
        <v>41</v>
      </c>
      <c r="B49" s="22" t="s">
        <v>88</v>
      </c>
      <c r="C49" s="20" t="s">
        <v>89</v>
      </c>
      <c r="D49" s="57"/>
      <c r="E49" s="57"/>
      <c r="F49" s="57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3"/>
      <c r="R49" s="63"/>
    </row>
    <row r="50" spans="1:18" ht="15.75">
      <c r="A50" s="46">
        <v>42</v>
      </c>
      <c r="B50" s="22" t="s">
        <v>90</v>
      </c>
      <c r="C50" s="20" t="s">
        <v>91</v>
      </c>
      <c r="D50" s="57">
        <v>400</v>
      </c>
      <c r="E50" s="57">
        <v>400</v>
      </c>
      <c r="F50" s="57">
        <v>373</v>
      </c>
      <c r="G50" s="62"/>
      <c r="H50" s="62"/>
      <c r="I50" s="62"/>
      <c r="J50" s="62"/>
      <c r="K50" s="62"/>
      <c r="L50" s="62"/>
      <c r="M50" s="62"/>
      <c r="N50" s="62"/>
      <c r="O50" s="62"/>
      <c r="P50" s="63">
        <f t="shared" si="0"/>
        <v>400</v>
      </c>
      <c r="Q50" s="63">
        <f t="shared" si="1"/>
        <v>400</v>
      </c>
      <c r="R50" s="63">
        <f t="shared" si="1"/>
        <v>373</v>
      </c>
    </row>
    <row r="51" spans="1:18" ht="15.75">
      <c r="A51" s="46">
        <v>43</v>
      </c>
      <c r="B51" s="22" t="s">
        <v>92</v>
      </c>
      <c r="C51" s="20" t="s">
        <v>93</v>
      </c>
      <c r="D51" s="66">
        <v>0</v>
      </c>
      <c r="E51" s="57">
        <v>32</v>
      </c>
      <c r="F51" s="57">
        <v>32</v>
      </c>
      <c r="G51" s="62"/>
      <c r="H51" s="62"/>
      <c r="I51" s="62"/>
      <c r="J51" s="62"/>
      <c r="K51" s="62"/>
      <c r="L51" s="62"/>
      <c r="M51" s="62"/>
      <c r="N51" s="62"/>
      <c r="O51" s="62"/>
      <c r="P51" s="63">
        <v>0</v>
      </c>
      <c r="Q51" s="63">
        <v>32</v>
      </c>
      <c r="R51" s="63">
        <v>32</v>
      </c>
    </row>
    <row r="52" spans="1:18" s="54" customFormat="1" ht="15.75">
      <c r="A52" s="53">
        <v>44</v>
      </c>
      <c r="B52" s="26" t="s">
        <v>94</v>
      </c>
      <c r="C52" s="24" t="s">
        <v>95</v>
      </c>
      <c r="D52" s="58">
        <f>SUM(D47:D51)</f>
        <v>550</v>
      </c>
      <c r="E52" s="58">
        <f>SUM(E47:E51)</f>
        <v>582</v>
      </c>
      <c r="F52" s="58">
        <f>SUM(F47:F51)</f>
        <v>551</v>
      </c>
      <c r="G52" s="58">
        <f>SUM(G47:G51)</f>
        <v>959</v>
      </c>
      <c r="H52" s="58">
        <v>1059</v>
      </c>
      <c r="I52" s="58">
        <v>838</v>
      </c>
      <c r="J52" s="61">
        <v>0</v>
      </c>
      <c r="K52" s="61">
        <v>0</v>
      </c>
      <c r="L52" s="61">
        <v>5</v>
      </c>
      <c r="M52" s="58">
        <f>SUM(M47:M51)</f>
        <v>712</v>
      </c>
      <c r="N52" s="58">
        <f>SUM(N47:N51)</f>
        <v>716</v>
      </c>
      <c r="O52" s="58">
        <f>SUM(O47:O51)</f>
        <v>627</v>
      </c>
      <c r="P52" s="64">
        <f t="shared" si="0"/>
        <v>2221</v>
      </c>
      <c r="Q52" s="64">
        <f t="shared" si="1"/>
        <v>2357</v>
      </c>
      <c r="R52" s="64">
        <f t="shared" si="1"/>
        <v>2021</v>
      </c>
    </row>
    <row r="53" spans="1:18" s="54" customFormat="1" ht="15.75">
      <c r="A53" s="53">
        <v>45</v>
      </c>
      <c r="B53" s="26" t="s">
        <v>96</v>
      </c>
      <c r="C53" s="24" t="s">
        <v>97</v>
      </c>
      <c r="D53" s="58">
        <f>D32+D35+D43+D46+D52</f>
        <v>1782</v>
      </c>
      <c r="E53" s="58">
        <f>E32+E35+E43+E46+E52</f>
        <v>1775</v>
      </c>
      <c r="F53" s="58">
        <f>F32+F35+F43+F46+F52</f>
        <v>1842</v>
      </c>
      <c r="G53" s="58">
        <f>G32+G35+G43+G46+G52</f>
        <v>4754</v>
      </c>
      <c r="H53" s="58">
        <v>5820</v>
      </c>
      <c r="I53" s="58">
        <v>4490</v>
      </c>
      <c r="J53" s="58">
        <v>30</v>
      </c>
      <c r="K53" s="58">
        <v>129</v>
      </c>
      <c r="L53" s="58">
        <v>129</v>
      </c>
      <c r="M53" s="58">
        <f>M32+M35+M43+M46+M52</f>
        <v>3495</v>
      </c>
      <c r="N53" s="58">
        <f>N32+N35+N43+N46+N52</f>
        <v>3839</v>
      </c>
      <c r="O53" s="58">
        <f>O32+O35+O43+O46+O52</f>
        <v>3774</v>
      </c>
      <c r="P53" s="64">
        <f t="shared" si="0"/>
        <v>10061</v>
      </c>
      <c r="Q53" s="64">
        <f t="shared" si="1"/>
        <v>11563</v>
      </c>
      <c r="R53" s="64">
        <f t="shared" si="1"/>
        <v>10235</v>
      </c>
    </row>
    <row r="54" spans="1:18" ht="15.75">
      <c r="A54" s="46">
        <v>46</v>
      </c>
      <c r="B54" s="28" t="s">
        <v>98</v>
      </c>
      <c r="C54" s="20" t="s">
        <v>99</v>
      </c>
      <c r="D54" s="57"/>
      <c r="E54" s="57"/>
      <c r="F54" s="57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63"/>
      <c r="R54" s="63"/>
    </row>
    <row r="55" spans="1:18" ht="15.75">
      <c r="A55" s="46">
        <v>47</v>
      </c>
      <c r="B55" s="28" t="s">
        <v>100</v>
      </c>
      <c r="C55" s="20" t="s">
        <v>101</v>
      </c>
      <c r="D55" s="57"/>
      <c r="E55" s="57"/>
      <c r="F55" s="57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63"/>
      <c r="R55" s="63"/>
    </row>
    <row r="56" spans="1:18" ht="15.75">
      <c r="A56" s="46">
        <v>48</v>
      </c>
      <c r="B56" s="29" t="s">
        <v>102</v>
      </c>
      <c r="C56" s="20" t="s">
        <v>103</v>
      </c>
      <c r="D56" s="57"/>
      <c r="E56" s="57"/>
      <c r="F56" s="57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3"/>
      <c r="R56" s="63"/>
    </row>
    <row r="57" spans="1:18" ht="15.75">
      <c r="A57" s="46">
        <v>49</v>
      </c>
      <c r="B57" s="29" t="s">
        <v>104</v>
      </c>
      <c r="C57" s="20" t="s">
        <v>105</v>
      </c>
      <c r="D57" s="57"/>
      <c r="E57" s="57"/>
      <c r="F57" s="57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63"/>
      <c r="R57" s="63"/>
    </row>
    <row r="58" spans="1:18" ht="15.75">
      <c r="A58" s="46">
        <v>50</v>
      </c>
      <c r="B58" s="29" t="s">
        <v>106</v>
      </c>
      <c r="C58" s="20" t="s">
        <v>107</v>
      </c>
      <c r="D58" s="57"/>
      <c r="E58" s="57"/>
      <c r="F58" s="57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3"/>
      <c r="R58" s="63"/>
    </row>
    <row r="59" spans="1:18" ht="15.75">
      <c r="A59" s="46">
        <v>51</v>
      </c>
      <c r="B59" s="28" t="s">
        <v>108</v>
      </c>
      <c r="C59" s="20" t="s">
        <v>109</v>
      </c>
      <c r="D59" s="57"/>
      <c r="E59" s="57"/>
      <c r="F59" s="57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3"/>
      <c r="R59" s="63"/>
    </row>
    <row r="60" spans="1:18" ht="15.75">
      <c r="A60" s="46">
        <v>52</v>
      </c>
      <c r="B60" s="28" t="s">
        <v>110</v>
      </c>
      <c r="C60" s="20" t="s">
        <v>111</v>
      </c>
      <c r="D60" s="57"/>
      <c r="E60" s="57"/>
      <c r="F60" s="57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3"/>
      <c r="R60" s="63"/>
    </row>
    <row r="61" spans="1:18" ht="15.75">
      <c r="A61" s="46">
        <v>53</v>
      </c>
      <c r="B61" s="28" t="s">
        <v>112</v>
      </c>
      <c r="C61" s="20" t="s">
        <v>113</v>
      </c>
      <c r="D61" s="57"/>
      <c r="E61" s="57"/>
      <c r="F61" s="57"/>
      <c r="G61" s="62"/>
      <c r="H61" s="62"/>
      <c r="I61" s="62"/>
      <c r="J61" s="62"/>
      <c r="K61" s="62"/>
      <c r="L61" s="62"/>
      <c r="M61" s="62"/>
      <c r="N61" s="62"/>
      <c r="O61" s="62"/>
      <c r="P61" s="63"/>
      <c r="Q61" s="63"/>
      <c r="R61" s="63"/>
    </row>
    <row r="62" spans="1:18" s="54" customFormat="1" ht="15.75">
      <c r="A62" s="53">
        <v>54</v>
      </c>
      <c r="B62" s="30" t="s">
        <v>114</v>
      </c>
      <c r="C62" s="24" t="s">
        <v>115</v>
      </c>
      <c r="D62" s="58">
        <f>SUM(D54:D61)</f>
        <v>0</v>
      </c>
      <c r="E62" s="58">
        <f t="shared" ref="E62:N62" si="9">SUM(E54:E61)</f>
        <v>0</v>
      </c>
      <c r="F62" s="58">
        <f>SUM(F54:F61)</f>
        <v>0</v>
      </c>
      <c r="G62" s="58">
        <f t="shared" si="9"/>
        <v>0</v>
      </c>
      <c r="H62" s="58">
        <f t="shared" si="9"/>
        <v>0</v>
      </c>
      <c r="I62" s="58">
        <f>SUM(I54:I61)</f>
        <v>0</v>
      </c>
      <c r="J62" s="58">
        <f t="shared" si="9"/>
        <v>0</v>
      </c>
      <c r="K62" s="58">
        <f t="shared" si="9"/>
        <v>0</v>
      </c>
      <c r="L62" s="58">
        <f>SUM(L54:L61)</f>
        <v>0</v>
      </c>
      <c r="M62" s="58">
        <f t="shared" si="9"/>
        <v>0</v>
      </c>
      <c r="N62" s="58">
        <f t="shared" si="9"/>
        <v>0</v>
      </c>
      <c r="O62" s="58">
        <f>SUM(O54:O61)</f>
        <v>0</v>
      </c>
      <c r="P62" s="64">
        <f t="shared" si="0"/>
        <v>0</v>
      </c>
      <c r="Q62" s="64">
        <f t="shared" si="1"/>
        <v>0</v>
      </c>
      <c r="R62" s="64">
        <f t="shared" si="1"/>
        <v>0</v>
      </c>
    </row>
    <row r="63" spans="1:18" ht="15.75">
      <c r="A63" s="46">
        <v>55</v>
      </c>
      <c r="B63" s="31" t="s">
        <v>116</v>
      </c>
      <c r="C63" s="20" t="s">
        <v>117</v>
      </c>
      <c r="D63" s="57"/>
      <c r="E63" s="57"/>
      <c r="F63" s="57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3"/>
      <c r="R63" s="63"/>
    </row>
    <row r="64" spans="1:18" ht="15.75">
      <c r="A64" s="46">
        <v>56</v>
      </c>
      <c r="B64" s="31" t="s">
        <v>118</v>
      </c>
      <c r="C64" s="20" t="s">
        <v>119</v>
      </c>
      <c r="D64" s="57">
        <v>0</v>
      </c>
      <c r="E64" s="57">
        <v>9</v>
      </c>
      <c r="F64" s="57">
        <v>0</v>
      </c>
      <c r="G64" s="62">
        <v>0</v>
      </c>
      <c r="H64" s="62">
        <v>768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313</v>
      </c>
      <c r="O64" s="62">
        <v>0</v>
      </c>
      <c r="P64" s="63">
        <v>0</v>
      </c>
      <c r="Q64" s="63">
        <v>1090</v>
      </c>
      <c r="R64" s="63">
        <v>0</v>
      </c>
    </row>
    <row r="65" spans="1:18" ht="15.75">
      <c r="A65" s="46">
        <v>57</v>
      </c>
      <c r="B65" s="31" t="s">
        <v>120</v>
      </c>
      <c r="C65" s="20" t="s">
        <v>121</v>
      </c>
      <c r="D65" s="57"/>
      <c r="E65" s="57"/>
      <c r="F65" s="57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63"/>
      <c r="R65" s="63"/>
    </row>
    <row r="66" spans="1:18" ht="15.75">
      <c r="A66" s="46">
        <v>58</v>
      </c>
      <c r="B66" s="31" t="s">
        <v>122</v>
      </c>
      <c r="C66" s="20" t="s">
        <v>123</v>
      </c>
      <c r="D66" s="57"/>
      <c r="E66" s="57"/>
      <c r="F66" s="57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3"/>
      <c r="R66" s="63"/>
    </row>
    <row r="67" spans="1:18" ht="15.75">
      <c r="A67" s="46">
        <v>59</v>
      </c>
      <c r="B67" s="31" t="s">
        <v>124</v>
      </c>
      <c r="C67" s="20" t="s">
        <v>125</v>
      </c>
      <c r="D67" s="57"/>
      <c r="E67" s="57"/>
      <c r="F67" s="57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63"/>
      <c r="R67" s="63"/>
    </row>
    <row r="68" spans="1:18" ht="15.75">
      <c r="A68" s="46">
        <v>60</v>
      </c>
      <c r="B68" s="31" t="s">
        <v>126</v>
      </c>
      <c r="C68" s="20" t="s">
        <v>127</v>
      </c>
      <c r="D68" s="57"/>
      <c r="E68" s="57"/>
      <c r="F68" s="57"/>
      <c r="G68" s="62"/>
      <c r="H68" s="62"/>
      <c r="I68" s="62"/>
      <c r="J68" s="62"/>
      <c r="K68" s="62"/>
      <c r="L68" s="62"/>
      <c r="M68" s="62"/>
      <c r="N68" s="62"/>
      <c r="O68" s="62"/>
      <c r="P68" s="63"/>
      <c r="Q68" s="63"/>
      <c r="R68" s="63"/>
    </row>
    <row r="69" spans="1:18" ht="15.75">
      <c r="A69" s="46">
        <v>61</v>
      </c>
      <c r="B69" s="31" t="s">
        <v>128</v>
      </c>
      <c r="C69" s="20" t="s">
        <v>129</v>
      </c>
      <c r="D69" s="57"/>
      <c r="E69" s="57"/>
      <c r="F69" s="57"/>
      <c r="G69" s="62"/>
      <c r="H69" s="62"/>
      <c r="I69" s="62"/>
      <c r="J69" s="62"/>
      <c r="K69" s="62"/>
      <c r="L69" s="62"/>
      <c r="M69" s="62"/>
      <c r="N69" s="62"/>
      <c r="O69" s="62"/>
      <c r="P69" s="63"/>
      <c r="Q69" s="63"/>
      <c r="R69" s="63"/>
    </row>
    <row r="70" spans="1:18" ht="15.75">
      <c r="A70" s="46">
        <v>62</v>
      </c>
      <c r="B70" s="31" t="s">
        <v>130</v>
      </c>
      <c r="C70" s="20" t="s">
        <v>131</v>
      </c>
      <c r="D70" s="57"/>
      <c r="E70" s="57"/>
      <c r="F70" s="57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3"/>
      <c r="R70" s="63"/>
    </row>
    <row r="71" spans="1:18" ht="15.75">
      <c r="A71" s="46">
        <v>63</v>
      </c>
      <c r="B71" s="31" t="s">
        <v>132</v>
      </c>
      <c r="C71" s="20" t="s">
        <v>133</v>
      </c>
      <c r="D71" s="57"/>
      <c r="E71" s="57"/>
      <c r="F71" s="57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63"/>
      <c r="R71" s="63"/>
    </row>
    <row r="72" spans="1:18" ht="15.75">
      <c r="A72" s="46">
        <v>64</v>
      </c>
      <c r="B72" s="32" t="s">
        <v>134</v>
      </c>
      <c r="C72" s="20" t="s">
        <v>135</v>
      </c>
      <c r="D72" s="57"/>
      <c r="E72" s="57"/>
      <c r="F72" s="57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63"/>
      <c r="R72" s="63"/>
    </row>
    <row r="73" spans="1:18" ht="15.75">
      <c r="A73" s="46">
        <v>65</v>
      </c>
      <c r="B73" s="31" t="s">
        <v>136</v>
      </c>
      <c r="C73" s="20" t="s">
        <v>137</v>
      </c>
      <c r="D73" s="57"/>
      <c r="E73" s="57"/>
      <c r="F73" s="57"/>
      <c r="G73" s="62"/>
      <c r="H73" s="62"/>
      <c r="I73" s="62"/>
      <c r="J73" s="62"/>
      <c r="K73" s="62"/>
      <c r="L73" s="62"/>
      <c r="M73" s="62"/>
      <c r="N73" s="62"/>
      <c r="O73" s="62"/>
      <c r="P73" s="63"/>
      <c r="Q73" s="63"/>
      <c r="R73" s="63"/>
    </row>
    <row r="74" spans="1:18" ht="15.75">
      <c r="A74" s="46">
        <v>66</v>
      </c>
      <c r="B74" s="32" t="s">
        <v>138</v>
      </c>
      <c r="C74" s="20" t="s">
        <v>139</v>
      </c>
      <c r="D74" s="57"/>
      <c r="E74" s="57"/>
      <c r="F74" s="57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3"/>
      <c r="R74" s="63"/>
    </row>
    <row r="75" spans="1:18" ht="15.75">
      <c r="A75" s="46">
        <v>67</v>
      </c>
      <c r="B75" s="32" t="s">
        <v>140</v>
      </c>
      <c r="C75" s="20" t="s">
        <v>139</v>
      </c>
      <c r="D75" s="57"/>
      <c r="E75" s="57"/>
      <c r="F75" s="57"/>
      <c r="G75" s="62"/>
      <c r="H75" s="62"/>
      <c r="I75" s="62"/>
      <c r="J75" s="62"/>
      <c r="K75" s="62"/>
      <c r="L75" s="62"/>
      <c r="M75" s="62"/>
      <c r="N75" s="62"/>
      <c r="O75" s="62"/>
      <c r="P75" s="63"/>
      <c r="Q75" s="63"/>
      <c r="R75" s="63"/>
    </row>
    <row r="76" spans="1:18" s="54" customFormat="1" ht="15.75">
      <c r="A76" s="53">
        <v>68</v>
      </c>
      <c r="B76" s="30" t="s">
        <v>141</v>
      </c>
      <c r="C76" s="24" t="s">
        <v>142</v>
      </c>
      <c r="D76" s="58">
        <f>SUM(D63:D75)</f>
        <v>0</v>
      </c>
      <c r="E76" s="58">
        <f t="shared" ref="E76:N76" si="10">SUM(E63:E75)</f>
        <v>9</v>
      </c>
      <c r="F76" s="58">
        <f>SUM(F63:F75)</f>
        <v>0</v>
      </c>
      <c r="G76" s="58">
        <f t="shared" si="10"/>
        <v>0</v>
      </c>
      <c r="H76" s="58">
        <f t="shared" si="10"/>
        <v>768</v>
      </c>
      <c r="I76" s="58">
        <f>SUM(I63:I75)</f>
        <v>0</v>
      </c>
      <c r="J76" s="58">
        <f t="shared" si="10"/>
        <v>0</v>
      </c>
      <c r="K76" s="58">
        <f t="shared" si="10"/>
        <v>0</v>
      </c>
      <c r="L76" s="58">
        <f>SUM(L63:L75)</f>
        <v>0</v>
      </c>
      <c r="M76" s="58">
        <f t="shared" si="10"/>
        <v>0</v>
      </c>
      <c r="N76" s="58">
        <f t="shared" si="10"/>
        <v>313</v>
      </c>
      <c r="O76" s="58">
        <f>SUM(O63:O75)</f>
        <v>0</v>
      </c>
      <c r="P76" s="64">
        <f>D76+G76+J76+M76</f>
        <v>0</v>
      </c>
      <c r="Q76" s="64">
        <f>E76+H76+K76+N76</f>
        <v>1090</v>
      </c>
      <c r="R76" s="64">
        <f>F76+I76+L76+O76</f>
        <v>0</v>
      </c>
    </row>
    <row r="77" spans="1:18" s="54" customFormat="1" ht="15.75">
      <c r="A77" s="53">
        <v>69</v>
      </c>
      <c r="B77" s="6" t="s">
        <v>143</v>
      </c>
      <c r="C77" s="24"/>
      <c r="D77" s="58"/>
      <c r="E77" s="58"/>
      <c r="F77" s="58"/>
      <c r="G77" s="65"/>
      <c r="H77" s="65"/>
      <c r="I77" s="65"/>
      <c r="J77" s="65"/>
      <c r="K77" s="65"/>
      <c r="L77" s="65"/>
      <c r="M77" s="65"/>
      <c r="N77" s="65"/>
      <c r="O77" s="65"/>
      <c r="P77" s="64"/>
      <c r="Q77" s="64"/>
      <c r="R77" s="64"/>
    </row>
    <row r="78" spans="1:18" ht="15.75">
      <c r="A78" s="46">
        <v>70</v>
      </c>
      <c r="B78" s="33" t="s">
        <v>144</v>
      </c>
      <c r="C78" s="20" t="s">
        <v>145</v>
      </c>
      <c r="D78" s="57"/>
      <c r="E78" s="57"/>
      <c r="F78" s="57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63"/>
      <c r="R78" s="63"/>
    </row>
    <row r="79" spans="1:18" ht="15.75">
      <c r="A79" s="46">
        <v>71</v>
      </c>
      <c r="B79" s="33" t="s">
        <v>146</v>
      </c>
      <c r="C79" s="20" t="s">
        <v>147</v>
      </c>
      <c r="D79" s="57"/>
      <c r="E79" s="57"/>
      <c r="F79" s="57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63"/>
      <c r="R79" s="63"/>
    </row>
    <row r="80" spans="1:18" ht="15.75">
      <c r="A80" s="46">
        <v>72</v>
      </c>
      <c r="B80" s="33" t="s">
        <v>148</v>
      </c>
      <c r="C80" s="20" t="s">
        <v>149</v>
      </c>
      <c r="D80" s="57"/>
      <c r="E80" s="57"/>
      <c r="F80" s="57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63"/>
      <c r="R80" s="63"/>
    </row>
    <row r="81" spans="1:18" ht="15.75">
      <c r="A81" s="46">
        <v>73</v>
      </c>
      <c r="B81" s="33" t="s">
        <v>150</v>
      </c>
      <c r="C81" s="20" t="s">
        <v>151</v>
      </c>
      <c r="D81" s="57"/>
      <c r="E81" s="57"/>
      <c r="F81" s="57"/>
      <c r="G81" s="62"/>
      <c r="H81" s="62"/>
      <c r="I81" s="62"/>
      <c r="J81" s="62"/>
      <c r="K81" s="62"/>
      <c r="L81" s="62"/>
      <c r="M81" s="62"/>
      <c r="N81" s="62"/>
      <c r="O81" s="62"/>
      <c r="P81" s="63"/>
      <c r="Q81" s="63"/>
      <c r="R81" s="63"/>
    </row>
    <row r="82" spans="1:18" ht="15.75">
      <c r="A82" s="46">
        <v>74</v>
      </c>
      <c r="B82" s="25" t="s">
        <v>152</v>
      </c>
      <c r="C82" s="20" t="s">
        <v>153</v>
      </c>
      <c r="D82" s="57"/>
      <c r="E82" s="57"/>
      <c r="F82" s="57"/>
      <c r="G82" s="62"/>
      <c r="H82" s="62"/>
      <c r="I82" s="62"/>
      <c r="J82" s="62"/>
      <c r="K82" s="62"/>
      <c r="L82" s="62"/>
      <c r="M82" s="62"/>
      <c r="N82" s="62"/>
      <c r="O82" s="62"/>
      <c r="P82" s="63"/>
      <c r="Q82" s="63"/>
      <c r="R82" s="63"/>
    </row>
    <row r="83" spans="1:18" ht="15.75">
      <c r="A83" s="46">
        <v>75</v>
      </c>
      <c r="B83" s="25" t="s">
        <v>154</v>
      </c>
      <c r="C83" s="20" t="s">
        <v>155</v>
      </c>
      <c r="D83" s="57"/>
      <c r="E83" s="57"/>
      <c r="F83" s="57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63"/>
      <c r="R83" s="63"/>
    </row>
    <row r="84" spans="1:18" ht="15.75">
      <c r="A84" s="46">
        <v>76</v>
      </c>
      <c r="B84" s="25" t="s">
        <v>156</v>
      </c>
      <c r="C84" s="20" t="s">
        <v>157</v>
      </c>
      <c r="D84" s="57"/>
      <c r="E84" s="57"/>
      <c r="F84" s="57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63"/>
      <c r="R84" s="63"/>
    </row>
    <row r="85" spans="1:18" s="54" customFormat="1" ht="15.75">
      <c r="A85" s="53">
        <v>77</v>
      </c>
      <c r="B85" s="34" t="s">
        <v>158</v>
      </c>
      <c r="C85" s="24" t="s">
        <v>159</v>
      </c>
      <c r="D85" s="58">
        <f>SUM(D78:D84)</f>
        <v>0</v>
      </c>
      <c r="E85" s="58">
        <f t="shared" ref="E85:N85" si="11">SUM(E78:E84)</f>
        <v>0</v>
      </c>
      <c r="F85" s="58">
        <f>SUM(F78:F84)</f>
        <v>0</v>
      </c>
      <c r="G85" s="58">
        <f t="shared" si="11"/>
        <v>0</v>
      </c>
      <c r="H85" s="58">
        <f t="shared" si="11"/>
        <v>0</v>
      </c>
      <c r="I85" s="58">
        <f>SUM(I78:I84)</f>
        <v>0</v>
      </c>
      <c r="J85" s="58">
        <f t="shared" si="11"/>
        <v>0</v>
      </c>
      <c r="K85" s="58">
        <f t="shared" si="11"/>
        <v>0</v>
      </c>
      <c r="L85" s="58">
        <f>SUM(L78:L84)</f>
        <v>0</v>
      </c>
      <c r="M85" s="58">
        <f t="shared" si="11"/>
        <v>0</v>
      </c>
      <c r="N85" s="58">
        <f t="shared" si="11"/>
        <v>0</v>
      </c>
      <c r="O85" s="58">
        <f>SUM(O78:O84)</f>
        <v>0</v>
      </c>
      <c r="P85" s="64">
        <f>D85+G85+J85+M85</f>
        <v>0</v>
      </c>
      <c r="Q85" s="64">
        <f>E85+H85+K85+N85</f>
        <v>0</v>
      </c>
      <c r="R85" s="64">
        <f>F85+I85+L85+O85</f>
        <v>0</v>
      </c>
    </row>
    <row r="86" spans="1:18" ht="15.75">
      <c r="A86" s="46">
        <v>78</v>
      </c>
      <c r="B86" s="28" t="s">
        <v>160</v>
      </c>
      <c r="C86" s="20" t="s">
        <v>161</v>
      </c>
      <c r="D86" s="57"/>
      <c r="E86" s="57"/>
      <c r="F86" s="57"/>
      <c r="G86" s="62"/>
      <c r="H86" s="62"/>
      <c r="I86" s="62"/>
      <c r="J86" s="62"/>
      <c r="K86" s="62"/>
      <c r="L86" s="62"/>
      <c r="M86" s="62"/>
      <c r="N86" s="62"/>
      <c r="O86" s="62"/>
      <c r="P86" s="63"/>
      <c r="Q86" s="63"/>
      <c r="R86" s="63"/>
    </row>
    <row r="87" spans="1:18" ht="15.75">
      <c r="A87" s="46">
        <v>79</v>
      </c>
      <c r="B87" s="28" t="s">
        <v>162</v>
      </c>
      <c r="C87" s="20" t="s">
        <v>163</v>
      </c>
      <c r="D87" s="57"/>
      <c r="E87" s="57"/>
      <c r="F87" s="57"/>
      <c r="G87" s="62"/>
      <c r="H87" s="62"/>
      <c r="I87" s="62"/>
      <c r="J87" s="62"/>
      <c r="K87" s="62"/>
      <c r="L87" s="62"/>
      <c r="M87" s="62"/>
      <c r="N87" s="62"/>
      <c r="O87" s="62"/>
      <c r="P87" s="63"/>
      <c r="Q87" s="63"/>
      <c r="R87" s="63"/>
    </row>
    <row r="88" spans="1:18" ht="15.75">
      <c r="A88" s="46">
        <v>80</v>
      </c>
      <c r="B88" s="28" t="s">
        <v>164</v>
      </c>
      <c r="C88" s="20" t="s">
        <v>165</v>
      </c>
      <c r="D88" s="57"/>
      <c r="E88" s="57"/>
      <c r="F88" s="57"/>
      <c r="G88" s="62"/>
      <c r="H88" s="62"/>
      <c r="I88" s="62"/>
      <c r="J88" s="62"/>
      <c r="K88" s="62"/>
      <c r="L88" s="62"/>
      <c r="M88" s="62"/>
      <c r="N88" s="62"/>
      <c r="O88" s="62"/>
      <c r="P88" s="63"/>
      <c r="Q88" s="63"/>
      <c r="R88" s="63"/>
    </row>
    <row r="89" spans="1:18" ht="15.75">
      <c r="A89" s="46">
        <v>81</v>
      </c>
      <c r="B89" s="28" t="s">
        <v>166</v>
      </c>
      <c r="C89" s="20" t="s">
        <v>167</v>
      </c>
      <c r="D89" s="57"/>
      <c r="E89" s="57"/>
      <c r="F89" s="57"/>
      <c r="G89" s="62"/>
      <c r="H89" s="62"/>
      <c r="I89" s="62"/>
      <c r="J89" s="62"/>
      <c r="K89" s="62"/>
      <c r="L89" s="62"/>
      <c r="M89" s="62"/>
      <c r="N89" s="62"/>
      <c r="O89" s="62"/>
      <c r="P89" s="63"/>
      <c r="Q89" s="63"/>
      <c r="R89" s="63"/>
    </row>
    <row r="90" spans="1:18" s="54" customFormat="1" ht="15.75">
      <c r="A90" s="53">
        <v>82</v>
      </c>
      <c r="B90" s="30" t="s">
        <v>168</v>
      </c>
      <c r="C90" s="24" t="s">
        <v>169</v>
      </c>
      <c r="D90" s="58">
        <f>SUM(D86:D89)</f>
        <v>0</v>
      </c>
      <c r="E90" s="58">
        <f t="shared" ref="E90:N90" si="12">SUM(E86:E89)</f>
        <v>0</v>
      </c>
      <c r="F90" s="58">
        <f>SUM(F86:F89)</f>
        <v>0</v>
      </c>
      <c r="G90" s="58">
        <f t="shared" si="12"/>
        <v>0</v>
      </c>
      <c r="H90" s="58">
        <f t="shared" si="12"/>
        <v>0</v>
      </c>
      <c r="I90" s="58">
        <f>SUM(I86:I89)</f>
        <v>0</v>
      </c>
      <c r="J90" s="58">
        <f t="shared" si="12"/>
        <v>0</v>
      </c>
      <c r="K90" s="58">
        <f t="shared" si="12"/>
        <v>0</v>
      </c>
      <c r="L90" s="58">
        <f>SUM(L86:L89)</f>
        <v>0</v>
      </c>
      <c r="M90" s="58">
        <f t="shared" si="12"/>
        <v>0</v>
      </c>
      <c r="N90" s="58">
        <f t="shared" si="12"/>
        <v>0</v>
      </c>
      <c r="O90" s="58">
        <f>SUM(O86:O89)</f>
        <v>0</v>
      </c>
      <c r="P90" s="64">
        <f>D90+G90+J90+M90</f>
        <v>0</v>
      </c>
      <c r="Q90" s="64">
        <f>E90+H90+K90+N90</f>
        <v>0</v>
      </c>
      <c r="R90" s="64">
        <f>F90+I90+L90+O90</f>
        <v>0</v>
      </c>
    </row>
    <row r="91" spans="1:18" ht="31.5">
      <c r="A91" s="46">
        <v>83</v>
      </c>
      <c r="B91" s="28" t="s">
        <v>170</v>
      </c>
      <c r="C91" s="20" t="s">
        <v>171</v>
      </c>
      <c r="D91" s="57"/>
      <c r="E91" s="57"/>
      <c r="F91" s="57"/>
      <c r="G91" s="62"/>
      <c r="H91" s="62"/>
      <c r="I91" s="62"/>
      <c r="J91" s="62"/>
      <c r="K91" s="62"/>
      <c r="L91" s="62"/>
      <c r="M91" s="62"/>
      <c r="N91" s="62"/>
      <c r="O91" s="62"/>
      <c r="P91" s="63"/>
      <c r="Q91" s="63"/>
      <c r="R91" s="63"/>
    </row>
    <row r="92" spans="1:18" ht="31.5">
      <c r="A92" s="46">
        <v>84</v>
      </c>
      <c r="B92" s="28" t="s">
        <v>172</v>
      </c>
      <c r="C92" s="20" t="s">
        <v>173</v>
      </c>
      <c r="D92" s="57"/>
      <c r="E92" s="57"/>
      <c r="F92" s="57"/>
      <c r="G92" s="62"/>
      <c r="H92" s="62"/>
      <c r="I92" s="62"/>
      <c r="J92" s="62"/>
      <c r="K92" s="62"/>
      <c r="L92" s="62"/>
      <c r="M92" s="62"/>
      <c r="N92" s="62"/>
      <c r="O92" s="62"/>
      <c r="P92" s="63"/>
      <c r="Q92" s="63"/>
      <c r="R92" s="63"/>
    </row>
    <row r="93" spans="1:18" ht="31.5">
      <c r="A93" s="46">
        <v>85</v>
      </c>
      <c r="B93" s="28" t="s">
        <v>174</v>
      </c>
      <c r="C93" s="20" t="s">
        <v>175</v>
      </c>
      <c r="D93" s="57"/>
      <c r="E93" s="57"/>
      <c r="F93" s="57"/>
      <c r="G93" s="62"/>
      <c r="H93" s="62"/>
      <c r="I93" s="62"/>
      <c r="J93" s="62"/>
      <c r="K93" s="62"/>
      <c r="L93" s="62"/>
      <c r="M93" s="62"/>
      <c r="N93" s="62"/>
      <c r="O93" s="62"/>
      <c r="P93" s="63"/>
      <c r="Q93" s="63"/>
      <c r="R93" s="63"/>
    </row>
    <row r="94" spans="1:18" ht="15.75">
      <c r="A94" s="46">
        <v>86</v>
      </c>
      <c r="B94" s="28" t="s">
        <v>176</v>
      </c>
      <c r="C94" s="20" t="s">
        <v>177</v>
      </c>
      <c r="D94" s="57"/>
      <c r="E94" s="57"/>
      <c r="F94" s="57"/>
      <c r="G94" s="62"/>
      <c r="H94" s="62"/>
      <c r="I94" s="62"/>
      <c r="J94" s="62"/>
      <c r="K94" s="62"/>
      <c r="L94" s="62"/>
      <c r="M94" s="62"/>
      <c r="N94" s="62"/>
      <c r="O94" s="62"/>
      <c r="P94" s="63"/>
      <c r="Q94" s="63"/>
      <c r="R94" s="63"/>
    </row>
    <row r="95" spans="1:18" ht="31.5">
      <c r="A95" s="46">
        <v>87</v>
      </c>
      <c r="B95" s="28" t="s">
        <v>178</v>
      </c>
      <c r="C95" s="20" t="s">
        <v>179</v>
      </c>
      <c r="D95" s="57"/>
      <c r="E95" s="57"/>
      <c r="F95" s="57"/>
      <c r="G95" s="62"/>
      <c r="H95" s="62"/>
      <c r="I95" s="62"/>
      <c r="J95" s="62"/>
      <c r="K95" s="62"/>
      <c r="L95" s="62"/>
      <c r="M95" s="62"/>
      <c r="N95" s="62"/>
      <c r="O95" s="62"/>
      <c r="P95" s="63"/>
      <c r="Q95" s="63"/>
      <c r="R95" s="63"/>
    </row>
    <row r="96" spans="1:18" ht="31.5">
      <c r="A96" s="46">
        <v>88</v>
      </c>
      <c r="B96" s="28" t="s">
        <v>180</v>
      </c>
      <c r="C96" s="20" t="s">
        <v>181</v>
      </c>
      <c r="D96" s="57"/>
      <c r="E96" s="57"/>
      <c r="F96" s="57"/>
      <c r="G96" s="62"/>
      <c r="H96" s="62"/>
      <c r="I96" s="62"/>
      <c r="J96" s="62"/>
      <c r="K96" s="62"/>
      <c r="L96" s="62"/>
      <c r="M96" s="62"/>
      <c r="N96" s="62"/>
      <c r="O96" s="62"/>
      <c r="P96" s="63"/>
      <c r="Q96" s="63"/>
      <c r="R96" s="63"/>
    </row>
    <row r="97" spans="1:35" ht="15.75">
      <c r="A97" s="46">
        <v>89</v>
      </c>
      <c r="B97" s="28" t="s">
        <v>182</v>
      </c>
      <c r="C97" s="20" t="s">
        <v>183</v>
      </c>
      <c r="D97" s="57"/>
      <c r="E97" s="57"/>
      <c r="F97" s="57"/>
      <c r="G97" s="62"/>
      <c r="H97" s="62"/>
      <c r="I97" s="62"/>
      <c r="J97" s="62"/>
      <c r="K97" s="62"/>
      <c r="L97" s="62"/>
      <c r="M97" s="62"/>
      <c r="N97" s="62"/>
      <c r="O97" s="62"/>
      <c r="P97" s="63"/>
      <c r="Q97" s="63"/>
      <c r="R97" s="63"/>
    </row>
    <row r="98" spans="1:35" ht="15.75">
      <c r="A98" s="46">
        <v>90</v>
      </c>
      <c r="B98" s="28" t="s">
        <v>184</v>
      </c>
      <c r="C98" s="20" t="s">
        <v>185</v>
      </c>
      <c r="D98" s="57"/>
      <c r="E98" s="57"/>
      <c r="F98" s="57"/>
      <c r="G98" s="62"/>
      <c r="H98" s="62"/>
      <c r="I98" s="62"/>
      <c r="J98" s="62"/>
      <c r="K98" s="62"/>
      <c r="L98" s="62"/>
      <c r="M98" s="62"/>
      <c r="N98" s="62"/>
      <c r="O98" s="62"/>
      <c r="P98" s="63"/>
      <c r="Q98" s="63"/>
      <c r="R98" s="63"/>
    </row>
    <row r="99" spans="1:35" s="54" customFormat="1" ht="15.75">
      <c r="A99" s="53">
        <v>91</v>
      </c>
      <c r="B99" s="30" t="s">
        <v>186</v>
      </c>
      <c r="C99" s="24" t="s">
        <v>187</v>
      </c>
      <c r="D99" s="58">
        <f>SUM(D91:D98)</f>
        <v>0</v>
      </c>
      <c r="E99" s="58">
        <f t="shared" ref="E99:N99" si="13">SUM(E91:E98)</f>
        <v>0</v>
      </c>
      <c r="F99" s="58">
        <f>SUM(F91:F98)</f>
        <v>0</v>
      </c>
      <c r="G99" s="58">
        <f t="shared" si="13"/>
        <v>0</v>
      </c>
      <c r="H99" s="58">
        <f t="shared" si="13"/>
        <v>0</v>
      </c>
      <c r="I99" s="58">
        <f>SUM(I91:I98)</f>
        <v>0</v>
      </c>
      <c r="J99" s="58">
        <f t="shared" si="13"/>
        <v>0</v>
      </c>
      <c r="K99" s="58">
        <f t="shared" si="13"/>
        <v>0</v>
      </c>
      <c r="L99" s="58">
        <f>SUM(L91:L98)</f>
        <v>0</v>
      </c>
      <c r="M99" s="58">
        <f t="shared" si="13"/>
        <v>0</v>
      </c>
      <c r="N99" s="58">
        <f t="shared" si="13"/>
        <v>0</v>
      </c>
      <c r="O99" s="58">
        <f>SUM(O91:O98)</f>
        <v>0</v>
      </c>
      <c r="P99" s="64">
        <f>D99+G99+J99+M99</f>
        <v>0</v>
      </c>
      <c r="Q99" s="64">
        <f>E99+H99+K99+N99</f>
        <v>0</v>
      </c>
      <c r="R99" s="64">
        <f>F99+I99+L99+O99</f>
        <v>0</v>
      </c>
    </row>
    <row r="100" spans="1:35" ht="15.75">
      <c r="A100" s="46">
        <v>92</v>
      </c>
      <c r="B100" s="6" t="s">
        <v>188</v>
      </c>
      <c r="C100" s="24"/>
      <c r="D100" s="58"/>
      <c r="E100" s="58"/>
      <c r="F100" s="58"/>
      <c r="G100" s="62"/>
      <c r="H100" s="62"/>
      <c r="I100" s="62"/>
      <c r="J100" s="62"/>
      <c r="K100" s="62"/>
      <c r="L100" s="62"/>
      <c r="M100" s="62"/>
      <c r="N100" s="62"/>
      <c r="O100" s="62"/>
      <c r="P100" s="63"/>
      <c r="Q100" s="63"/>
      <c r="R100" s="63"/>
    </row>
    <row r="101" spans="1:35" s="54" customFormat="1" ht="15.75">
      <c r="A101" s="53">
        <v>93</v>
      </c>
      <c r="B101" s="7" t="s">
        <v>189</v>
      </c>
      <c r="C101" s="8" t="s">
        <v>190</v>
      </c>
      <c r="D101" s="58">
        <f>D27+D28+D53+D62+D76+D85+D90+D99</f>
        <v>8759</v>
      </c>
      <c r="E101" s="58">
        <f t="shared" ref="E101:N101" si="14">E27+E28+E53+E62+E76+E85+E90+E99</f>
        <v>8768</v>
      </c>
      <c r="F101" s="58">
        <f>F27+F28+F53+F62+F76+F85+F90+F99</f>
        <v>8854</v>
      </c>
      <c r="G101" s="58">
        <f t="shared" si="14"/>
        <v>24000</v>
      </c>
      <c r="H101" s="58">
        <v>26170</v>
      </c>
      <c r="I101" s="58">
        <v>23887</v>
      </c>
      <c r="J101" s="58">
        <f t="shared" si="14"/>
        <v>7509</v>
      </c>
      <c r="K101" s="58">
        <f t="shared" si="14"/>
        <v>8066</v>
      </c>
      <c r="L101" s="58">
        <f>L27+L28+L53+L62+L76+L85+L90+L99</f>
        <v>8084</v>
      </c>
      <c r="M101" s="58">
        <v>16692</v>
      </c>
      <c r="N101" s="58">
        <f t="shared" si="14"/>
        <v>17363</v>
      </c>
      <c r="O101" s="58">
        <f>O27+O28+O53+O62+O76+O85+O90+O99</f>
        <v>16727</v>
      </c>
      <c r="P101" s="64">
        <f>D101+G101+J101+M101</f>
        <v>56960</v>
      </c>
      <c r="Q101" s="64">
        <f>E101+H101+K101+N101</f>
        <v>60367</v>
      </c>
      <c r="R101" s="64">
        <f>F101+I101+L101+O101</f>
        <v>57552</v>
      </c>
    </row>
    <row r="102" spans="1:35" ht="15.75">
      <c r="A102" s="46">
        <v>94</v>
      </c>
      <c r="B102" s="28" t="s">
        <v>191</v>
      </c>
      <c r="C102" s="22" t="s">
        <v>192</v>
      </c>
      <c r="D102" s="59"/>
      <c r="E102" s="59"/>
      <c r="F102" s="59"/>
      <c r="G102" s="67"/>
      <c r="H102" s="67"/>
      <c r="I102" s="67"/>
      <c r="J102" s="67"/>
      <c r="K102" s="67"/>
      <c r="L102" s="67"/>
      <c r="M102" s="67"/>
      <c r="N102" s="67"/>
      <c r="O102" s="67"/>
      <c r="P102" s="63"/>
      <c r="Q102" s="63"/>
      <c r="R102" s="6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2"/>
      <c r="AI102" s="2"/>
    </row>
    <row r="103" spans="1:35" ht="15.75">
      <c r="A103" s="46">
        <v>95</v>
      </c>
      <c r="B103" s="28" t="s">
        <v>193</v>
      </c>
      <c r="C103" s="22" t="s">
        <v>194</v>
      </c>
      <c r="D103" s="59"/>
      <c r="E103" s="59"/>
      <c r="F103" s="59"/>
      <c r="G103" s="67"/>
      <c r="H103" s="67"/>
      <c r="I103" s="67"/>
      <c r="J103" s="67"/>
      <c r="K103" s="67"/>
      <c r="L103" s="67"/>
      <c r="M103" s="67"/>
      <c r="N103" s="67"/>
      <c r="O103" s="67"/>
      <c r="P103" s="63"/>
      <c r="Q103" s="63"/>
      <c r="R103" s="6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2"/>
      <c r="AI103" s="2"/>
    </row>
    <row r="104" spans="1:35" ht="15.75">
      <c r="A104" s="46">
        <v>96</v>
      </c>
      <c r="B104" s="28" t="s">
        <v>195</v>
      </c>
      <c r="C104" s="22" t="s">
        <v>196</v>
      </c>
      <c r="D104" s="59"/>
      <c r="E104" s="59"/>
      <c r="F104" s="59"/>
      <c r="G104" s="67"/>
      <c r="H104" s="67"/>
      <c r="I104" s="67"/>
      <c r="J104" s="67"/>
      <c r="K104" s="67"/>
      <c r="L104" s="67"/>
      <c r="M104" s="67"/>
      <c r="N104" s="67"/>
      <c r="O104" s="67"/>
      <c r="P104" s="63"/>
      <c r="Q104" s="63"/>
      <c r="R104" s="6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2"/>
      <c r="AI104" s="2"/>
    </row>
    <row r="105" spans="1:35" s="54" customFormat="1" ht="15.75">
      <c r="A105" s="53">
        <v>97</v>
      </c>
      <c r="B105" s="30" t="s">
        <v>197</v>
      </c>
      <c r="C105" s="26" t="s">
        <v>198</v>
      </c>
      <c r="D105" s="60">
        <f>SUM(D102:D104)</f>
        <v>0</v>
      </c>
      <c r="E105" s="60">
        <f t="shared" ref="E105:N105" si="15">SUM(E102:E104)</f>
        <v>0</v>
      </c>
      <c r="F105" s="60">
        <f>SUM(F102:F104)</f>
        <v>0</v>
      </c>
      <c r="G105" s="60">
        <f t="shared" si="15"/>
        <v>0</v>
      </c>
      <c r="H105" s="60">
        <f t="shared" si="15"/>
        <v>0</v>
      </c>
      <c r="I105" s="60">
        <f>SUM(I102:I104)</f>
        <v>0</v>
      </c>
      <c r="J105" s="60">
        <f t="shared" si="15"/>
        <v>0</v>
      </c>
      <c r="K105" s="60">
        <f t="shared" si="15"/>
        <v>0</v>
      </c>
      <c r="L105" s="60">
        <f>SUM(L102:L104)</f>
        <v>0</v>
      </c>
      <c r="M105" s="60">
        <f t="shared" si="15"/>
        <v>0</v>
      </c>
      <c r="N105" s="60">
        <f t="shared" si="15"/>
        <v>0</v>
      </c>
      <c r="O105" s="60">
        <f>SUM(O102:O104)</f>
        <v>0</v>
      </c>
      <c r="P105" s="64">
        <f>D105+G105+J105+M105</f>
        <v>0</v>
      </c>
      <c r="Q105" s="64">
        <f>E105+H105+K105+N105</f>
        <v>0</v>
      </c>
      <c r="R105" s="64">
        <f>F105+I105+L105+O105</f>
        <v>0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5"/>
      <c r="AI105" s="55"/>
    </row>
    <row r="106" spans="1:35" ht="15.75">
      <c r="A106" s="46">
        <v>98</v>
      </c>
      <c r="B106" s="35" t="s">
        <v>199</v>
      </c>
      <c r="C106" s="22" t="s">
        <v>200</v>
      </c>
      <c r="D106" s="59"/>
      <c r="E106" s="59"/>
      <c r="F106" s="59"/>
      <c r="G106" s="68"/>
      <c r="H106" s="68"/>
      <c r="I106" s="68"/>
      <c r="J106" s="68"/>
      <c r="K106" s="68"/>
      <c r="L106" s="68"/>
      <c r="M106" s="68"/>
      <c r="N106" s="68"/>
      <c r="O106" s="68"/>
      <c r="P106" s="63"/>
      <c r="Q106" s="63"/>
      <c r="R106" s="63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2"/>
      <c r="AI106" s="2"/>
    </row>
    <row r="107" spans="1:35" ht="15.75">
      <c r="A107" s="46">
        <v>99</v>
      </c>
      <c r="B107" s="35" t="s">
        <v>201</v>
      </c>
      <c r="C107" s="22" t="s">
        <v>202</v>
      </c>
      <c r="D107" s="59"/>
      <c r="E107" s="59"/>
      <c r="F107" s="59"/>
      <c r="G107" s="68"/>
      <c r="H107" s="68"/>
      <c r="I107" s="68"/>
      <c r="J107" s="68"/>
      <c r="K107" s="68"/>
      <c r="L107" s="68"/>
      <c r="M107" s="68"/>
      <c r="N107" s="68"/>
      <c r="O107" s="68"/>
      <c r="P107" s="63"/>
      <c r="Q107" s="63"/>
      <c r="R107" s="63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2"/>
      <c r="AI107" s="2"/>
    </row>
    <row r="108" spans="1:35" ht="15.75">
      <c r="A108" s="46">
        <v>100</v>
      </c>
      <c r="B108" s="28" t="s">
        <v>203</v>
      </c>
      <c r="C108" s="22" t="s">
        <v>204</v>
      </c>
      <c r="D108" s="59"/>
      <c r="E108" s="59"/>
      <c r="F108" s="59"/>
      <c r="G108" s="67"/>
      <c r="H108" s="67"/>
      <c r="I108" s="67"/>
      <c r="J108" s="67"/>
      <c r="K108" s="67"/>
      <c r="L108" s="67"/>
      <c r="M108" s="67"/>
      <c r="N108" s="67"/>
      <c r="O108" s="67"/>
      <c r="P108" s="63"/>
      <c r="Q108" s="63"/>
      <c r="R108" s="6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2"/>
      <c r="AI108" s="2"/>
    </row>
    <row r="109" spans="1:35" ht="15.75">
      <c r="A109" s="46">
        <v>101</v>
      </c>
      <c r="B109" s="28" t="s">
        <v>205</v>
      </c>
      <c r="C109" s="22" t="s">
        <v>206</v>
      </c>
      <c r="D109" s="59"/>
      <c r="E109" s="59"/>
      <c r="F109" s="59"/>
      <c r="G109" s="67"/>
      <c r="H109" s="67"/>
      <c r="I109" s="67"/>
      <c r="J109" s="67"/>
      <c r="K109" s="67"/>
      <c r="L109" s="67"/>
      <c r="M109" s="67"/>
      <c r="N109" s="67"/>
      <c r="O109" s="67"/>
      <c r="P109" s="63"/>
      <c r="Q109" s="63"/>
      <c r="R109" s="6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2"/>
      <c r="AI109" s="2"/>
    </row>
    <row r="110" spans="1:35" s="54" customFormat="1" ht="15.75">
      <c r="A110" s="53">
        <v>102</v>
      </c>
      <c r="B110" s="36" t="s">
        <v>207</v>
      </c>
      <c r="C110" s="26" t="s">
        <v>208</v>
      </c>
      <c r="D110" s="60">
        <f>SUM(D106:D109)</f>
        <v>0</v>
      </c>
      <c r="E110" s="60">
        <f t="shared" ref="E110:N110" si="16">SUM(E106:E109)</f>
        <v>0</v>
      </c>
      <c r="F110" s="60">
        <f>SUM(F106:F109)</f>
        <v>0</v>
      </c>
      <c r="G110" s="60">
        <f t="shared" si="16"/>
        <v>0</v>
      </c>
      <c r="H110" s="60">
        <f t="shared" si="16"/>
        <v>0</v>
      </c>
      <c r="I110" s="60">
        <f>SUM(I106:I109)</f>
        <v>0</v>
      </c>
      <c r="J110" s="60">
        <f t="shared" si="16"/>
        <v>0</v>
      </c>
      <c r="K110" s="60">
        <f t="shared" si="16"/>
        <v>0</v>
      </c>
      <c r="L110" s="60">
        <f>SUM(L106:L109)</f>
        <v>0</v>
      </c>
      <c r="M110" s="60">
        <f t="shared" si="16"/>
        <v>0</v>
      </c>
      <c r="N110" s="60">
        <f t="shared" si="16"/>
        <v>0</v>
      </c>
      <c r="O110" s="60">
        <f>SUM(O106:O109)</f>
        <v>0</v>
      </c>
      <c r="P110" s="64">
        <f>D110+G110+J110+M110</f>
        <v>0</v>
      </c>
      <c r="Q110" s="64">
        <f>E110+H110+K110+N110</f>
        <v>0</v>
      </c>
      <c r="R110" s="64">
        <f>F110+I110+L110+O110</f>
        <v>0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5"/>
      <c r="AI110" s="55"/>
    </row>
    <row r="111" spans="1:35" ht="15.75">
      <c r="A111" s="46">
        <v>103</v>
      </c>
      <c r="B111" s="35" t="s">
        <v>209</v>
      </c>
      <c r="C111" s="22" t="s">
        <v>210</v>
      </c>
      <c r="D111" s="59"/>
      <c r="E111" s="59"/>
      <c r="F111" s="59"/>
      <c r="G111" s="68"/>
      <c r="H111" s="68"/>
      <c r="I111" s="68"/>
      <c r="J111" s="68"/>
      <c r="K111" s="68"/>
      <c r="L111" s="68"/>
      <c r="M111" s="68"/>
      <c r="N111" s="68"/>
      <c r="O111" s="68"/>
      <c r="P111" s="63"/>
      <c r="Q111" s="63"/>
      <c r="R111" s="6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2"/>
      <c r="AI111" s="2"/>
    </row>
    <row r="112" spans="1:35" ht="15.75">
      <c r="A112" s="46">
        <v>104</v>
      </c>
      <c r="B112" s="35" t="s">
        <v>211</v>
      </c>
      <c r="C112" s="22" t="s">
        <v>212</v>
      </c>
      <c r="D112" s="59"/>
      <c r="E112" s="59"/>
      <c r="F112" s="59"/>
      <c r="G112" s="68"/>
      <c r="H112" s="68"/>
      <c r="I112" s="68"/>
      <c r="J112" s="68"/>
      <c r="K112" s="68"/>
      <c r="L112" s="68"/>
      <c r="M112" s="68"/>
      <c r="N112" s="68"/>
      <c r="O112" s="68"/>
      <c r="P112" s="63"/>
      <c r="Q112" s="63"/>
      <c r="R112" s="63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2"/>
      <c r="AI112" s="2"/>
    </row>
    <row r="113" spans="1:35" s="54" customFormat="1" ht="15.75">
      <c r="A113" s="53">
        <v>105</v>
      </c>
      <c r="B113" s="36" t="s">
        <v>213</v>
      </c>
      <c r="C113" s="26" t="s">
        <v>214</v>
      </c>
      <c r="D113" s="60">
        <f>D111+D112</f>
        <v>0</v>
      </c>
      <c r="E113" s="60">
        <f t="shared" ref="E113:N113" si="17">E111+E112</f>
        <v>0</v>
      </c>
      <c r="F113" s="60">
        <f>F111+F112</f>
        <v>0</v>
      </c>
      <c r="G113" s="60">
        <f t="shared" si="17"/>
        <v>0</v>
      </c>
      <c r="H113" s="60">
        <f t="shared" si="17"/>
        <v>0</v>
      </c>
      <c r="I113" s="60">
        <f>I111+I112</f>
        <v>0</v>
      </c>
      <c r="J113" s="60">
        <f t="shared" si="17"/>
        <v>0</v>
      </c>
      <c r="K113" s="60">
        <f t="shared" si="17"/>
        <v>0</v>
      </c>
      <c r="L113" s="60">
        <f>L111+L112</f>
        <v>0</v>
      </c>
      <c r="M113" s="60">
        <f t="shared" si="17"/>
        <v>0</v>
      </c>
      <c r="N113" s="60">
        <f t="shared" si="17"/>
        <v>0</v>
      </c>
      <c r="O113" s="60">
        <f>O111+O112</f>
        <v>0</v>
      </c>
      <c r="P113" s="64">
        <f>D113+G113+J113+M113</f>
        <v>0</v>
      </c>
      <c r="Q113" s="64">
        <f>E113+H113+K113+N113</f>
        <v>0</v>
      </c>
      <c r="R113" s="64">
        <f>F113+I113+L113+O113</f>
        <v>0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5"/>
      <c r="AI113" s="55"/>
    </row>
    <row r="114" spans="1:35" ht="15.75">
      <c r="A114" s="46">
        <v>106</v>
      </c>
      <c r="B114" s="35" t="s">
        <v>215</v>
      </c>
      <c r="C114" s="22" t="s">
        <v>216</v>
      </c>
      <c r="D114" s="59"/>
      <c r="E114" s="59"/>
      <c r="F114" s="59"/>
      <c r="G114" s="68"/>
      <c r="H114" s="68"/>
      <c r="I114" s="68"/>
      <c r="J114" s="68"/>
      <c r="K114" s="68"/>
      <c r="L114" s="68"/>
      <c r="M114" s="68"/>
      <c r="N114" s="68"/>
      <c r="O114" s="68"/>
      <c r="P114" s="63"/>
      <c r="Q114" s="63"/>
      <c r="R114" s="63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2"/>
      <c r="AI114" s="2"/>
    </row>
    <row r="115" spans="1:35" ht="15.75">
      <c r="A115" s="46">
        <v>107</v>
      </c>
      <c r="B115" s="35" t="s">
        <v>217</v>
      </c>
      <c r="C115" s="22" t="s">
        <v>218</v>
      </c>
      <c r="D115" s="59"/>
      <c r="E115" s="59"/>
      <c r="F115" s="59"/>
      <c r="G115" s="68"/>
      <c r="H115" s="68"/>
      <c r="I115" s="68"/>
      <c r="J115" s="68"/>
      <c r="K115" s="68"/>
      <c r="L115" s="68"/>
      <c r="M115" s="68"/>
      <c r="N115" s="68"/>
      <c r="O115" s="68"/>
      <c r="P115" s="63"/>
      <c r="Q115" s="63"/>
      <c r="R115" s="63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2"/>
      <c r="AI115" s="2"/>
    </row>
    <row r="116" spans="1:35" ht="15.75">
      <c r="A116" s="46">
        <v>108</v>
      </c>
      <c r="B116" s="35" t="s">
        <v>219</v>
      </c>
      <c r="C116" s="22" t="s">
        <v>220</v>
      </c>
      <c r="D116" s="59"/>
      <c r="E116" s="59"/>
      <c r="F116" s="59"/>
      <c r="G116" s="68"/>
      <c r="H116" s="68"/>
      <c r="I116" s="68"/>
      <c r="J116" s="68"/>
      <c r="K116" s="68"/>
      <c r="L116" s="68"/>
      <c r="M116" s="68"/>
      <c r="N116" s="68"/>
      <c r="O116" s="68"/>
      <c r="P116" s="63"/>
      <c r="Q116" s="63"/>
      <c r="R116" s="63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2"/>
      <c r="AI116" s="2"/>
    </row>
    <row r="117" spans="1:35" s="54" customFormat="1" ht="15.75">
      <c r="A117" s="53">
        <v>109</v>
      </c>
      <c r="B117" s="36" t="s">
        <v>221</v>
      </c>
      <c r="C117" s="26" t="s">
        <v>222</v>
      </c>
      <c r="D117" s="60">
        <f>D105+D110+SUM(D113:D116)</f>
        <v>0</v>
      </c>
      <c r="E117" s="60">
        <f t="shared" ref="E117:N117" si="18">E105+E110+SUM(E113:E116)</f>
        <v>0</v>
      </c>
      <c r="F117" s="60">
        <f>F105+F110+SUM(F113:F116)</f>
        <v>0</v>
      </c>
      <c r="G117" s="60">
        <f t="shared" si="18"/>
        <v>0</v>
      </c>
      <c r="H117" s="60">
        <f t="shared" si="18"/>
        <v>0</v>
      </c>
      <c r="I117" s="60">
        <f>I105+I110+SUM(I113:I116)</f>
        <v>0</v>
      </c>
      <c r="J117" s="60">
        <f t="shared" si="18"/>
        <v>0</v>
      </c>
      <c r="K117" s="60">
        <f t="shared" si="18"/>
        <v>0</v>
      </c>
      <c r="L117" s="60">
        <f>L105+L110+SUM(L113:L116)</f>
        <v>0</v>
      </c>
      <c r="M117" s="60">
        <f t="shared" si="18"/>
        <v>0</v>
      </c>
      <c r="N117" s="60">
        <f t="shared" si="18"/>
        <v>0</v>
      </c>
      <c r="O117" s="60">
        <f>O105+O110+SUM(O113:O116)</f>
        <v>0</v>
      </c>
      <c r="P117" s="64">
        <f>D117+G117+J117+M117</f>
        <v>0</v>
      </c>
      <c r="Q117" s="64">
        <f>E117+H117+K117+N117</f>
        <v>0</v>
      </c>
      <c r="R117" s="64">
        <f>F117+I117+L117+O117</f>
        <v>0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5"/>
      <c r="AI117" s="55"/>
    </row>
    <row r="118" spans="1:35" ht="15.75">
      <c r="A118" s="46">
        <v>110</v>
      </c>
      <c r="B118" s="35" t="s">
        <v>223</v>
      </c>
      <c r="C118" s="22" t="s">
        <v>224</v>
      </c>
      <c r="D118" s="59"/>
      <c r="E118" s="59"/>
      <c r="F118" s="59"/>
      <c r="G118" s="68"/>
      <c r="H118" s="68"/>
      <c r="I118" s="68"/>
      <c r="J118" s="68"/>
      <c r="K118" s="68"/>
      <c r="L118" s="68"/>
      <c r="M118" s="68"/>
      <c r="N118" s="68"/>
      <c r="O118" s="68"/>
      <c r="P118" s="63"/>
      <c r="Q118" s="63"/>
      <c r="R118" s="63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2"/>
      <c r="AI118" s="2"/>
    </row>
    <row r="119" spans="1:35" ht="15.75">
      <c r="A119" s="46">
        <v>111</v>
      </c>
      <c r="B119" s="28" t="s">
        <v>225</v>
      </c>
      <c r="C119" s="22" t="s">
        <v>226</v>
      </c>
      <c r="D119" s="59"/>
      <c r="E119" s="59"/>
      <c r="F119" s="59"/>
      <c r="G119" s="67"/>
      <c r="H119" s="67"/>
      <c r="I119" s="67"/>
      <c r="J119" s="67"/>
      <c r="K119" s="67"/>
      <c r="L119" s="67"/>
      <c r="M119" s="67"/>
      <c r="N119" s="67"/>
      <c r="O119" s="67"/>
      <c r="P119" s="63"/>
      <c r="Q119" s="63"/>
      <c r="R119" s="6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"/>
      <c r="AI119" s="2"/>
    </row>
    <row r="120" spans="1:35" ht="15.75">
      <c r="A120" s="46">
        <v>112</v>
      </c>
      <c r="B120" s="35" t="s">
        <v>227</v>
      </c>
      <c r="C120" s="22" t="s">
        <v>228</v>
      </c>
      <c r="D120" s="59"/>
      <c r="E120" s="59"/>
      <c r="F120" s="59"/>
      <c r="G120" s="68"/>
      <c r="H120" s="68"/>
      <c r="I120" s="68"/>
      <c r="J120" s="68"/>
      <c r="K120" s="68"/>
      <c r="L120" s="68"/>
      <c r="M120" s="68"/>
      <c r="N120" s="68"/>
      <c r="O120" s="68"/>
      <c r="P120" s="63"/>
      <c r="Q120" s="63"/>
      <c r="R120" s="6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2"/>
      <c r="AI120" s="2"/>
    </row>
    <row r="121" spans="1:35" ht="15.75">
      <c r="A121" s="46">
        <v>113</v>
      </c>
      <c r="B121" s="35" t="s">
        <v>229</v>
      </c>
      <c r="C121" s="22" t="s">
        <v>230</v>
      </c>
      <c r="D121" s="59"/>
      <c r="E121" s="59"/>
      <c r="F121" s="59"/>
      <c r="G121" s="68"/>
      <c r="H121" s="68"/>
      <c r="I121" s="68"/>
      <c r="J121" s="68"/>
      <c r="K121" s="68"/>
      <c r="L121" s="68"/>
      <c r="M121" s="68"/>
      <c r="N121" s="68"/>
      <c r="O121" s="68"/>
      <c r="P121" s="63"/>
      <c r="Q121" s="63"/>
      <c r="R121" s="6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2"/>
      <c r="AI121" s="2"/>
    </row>
    <row r="122" spans="1:35" s="54" customFormat="1" ht="15.75">
      <c r="A122" s="53">
        <v>114</v>
      </c>
      <c r="B122" s="36" t="s">
        <v>231</v>
      </c>
      <c r="C122" s="26" t="s">
        <v>232</v>
      </c>
      <c r="D122" s="60">
        <f>SUM(D118:D121)</f>
        <v>0</v>
      </c>
      <c r="E122" s="60">
        <f t="shared" ref="E122:N122" si="19">SUM(E118:E121)</f>
        <v>0</v>
      </c>
      <c r="F122" s="60">
        <f>SUM(F118:F121)</f>
        <v>0</v>
      </c>
      <c r="G122" s="60">
        <f t="shared" si="19"/>
        <v>0</v>
      </c>
      <c r="H122" s="60">
        <f t="shared" si="19"/>
        <v>0</v>
      </c>
      <c r="I122" s="60">
        <f>SUM(I118:I121)</f>
        <v>0</v>
      </c>
      <c r="J122" s="60">
        <f t="shared" si="19"/>
        <v>0</v>
      </c>
      <c r="K122" s="60">
        <f t="shared" si="19"/>
        <v>0</v>
      </c>
      <c r="L122" s="60">
        <f>SUM(L118:L121)</f>
        <v>0</v>
      </c>
      <c r="M122" s="60">
        <f t="shared" si="19"/>
        <v>0</v>
      </c>
      <c r="N122" s="60">
        <f t="shared" si="19"/>
        <v>0</v>
      </c>
      <c r="O122" s="60">
        <f>SUM(O118:O121)</f>
        <v>0</v>
      </c>
      <c r="P122" s="64">
        <f t="shared" ref="P122:R125" si="20">D122+G122+J122+M122</f>
        <v>0</v>
      </c>
      <c r="Q122" s="64">
        <f t="shared" si="20"/>
        <v>0</v>
      </c>
      <c r="R122" s="64">
        <f t="shared" si="20"/>
        <v>0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5"/>
      <c r="AI122" s="55"/>
    </row>
    <row r="123" spans="1:35" s="54" customFormat="1" ht="15.75">
      <c r="A123" s="53">
        <v>115</v>
      </c>
      <c r="B123" s="30" t="s">
        <v>233</v>
      </c>
      <c r="C123" s="26" t="s">
        <v>234</v>
      </c>
      <c r="D123" s="60"/>
      <c r="E123" s="60"/>
      <c r="F123" s="60"/>
      <c r="G123" s="69"/>
      <c r="H123" s="69"/>
      <c r="I123" s="69"/>
      <c r="J123" s="69"/>
      <c r="K123" s="69"/>
      <c r="L123" s="69"/>
      <c r="M123" s="69"/>
      <c r="N123" s="69"/>
      <c r="O123" s="69"/>
      <c r="P123" s="64">
        <f t="shared" si="20"/>
        <v>0</v>
      </c>
      <c r="Q123" s="64">
        <f t="shared" si="20"/>
        <v>0</v>
      </c>
      <c r="R123" s="64">
        <f t="shared" si="20"/>
        <v>0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5"/>
      <c r="AI123" s="55"/>
    </row>
    <row r="124" spans="1:35" s="54" customFormat="1" ht="15.75">
      <c r="A124" s="53">
        <v>116</v>
      </c>
      <c r="B124" s="9" t="s">
        <v>235</v>
      </c>
      <c r="C124" s="10" t="s">
        <v>236</v>
      </c>
      <c r="D124" s="60">
        <f>D117+D122+D123</f>
        <v>0</v>
      </c>
      <c r="E124" s="60">
        <f t="shared" ref="E124:N124" si="21">E117+E122+E123</f>
        <v>0</v>
      </c>
      <c r="F124" s="60">
        <f>F117+F122+F123</f>
        <v>0</v>
      </c>
      <c r="G124" s="60">
        <f t="shared" si="21"/>
        <v>0</v>
      </c>
      <c r="H124" s="60">
        <f t="shared" si="21"/>
        <v>0</v>
      </c>
      <c r="I124" s="60">
        <f>I117+I122+I123</f>
        <v>0</v>
      </c>
      <c r="J124" s="60">
        <f t="shared" si="21"/>
        <v>0</v>
      </c>
      <c r="K124" s="60">
        <f t="shared" si="21"/>
        <v>0</v>
      </c>
      <c r="L124" s="60">
        <f>L117+L122+L123</f>
        <v>0</v>
      </c>
      <c r="M124" s="60">
        <f t="shared" si="21"/>
        <v>0</v>
      </c>
      <c r="N124" s="60">
        <f t="shared" si="21"/>
        <v>0</v>
      </c>
      <c r="O124" s="60">
        <f>O117+O122+O123</f>
        <v>0</v>
      </c>
      <c r="P124" s="64">
        <f t="shared" si="20"/>
        <v>0</v>
      </c>
      <c r="Q124" s="64">
        <f t="shared" si="20"/>
        <v>0</v>
      </c>
      <c r="R124" s="64">
        <f t="shared" si="20"/>
        <v>0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5"/>
      <c r="AI124" s="55"/>
    </row>
    <row r="125" spans="1:35" s="54" customFormat="1" ht="15.75">
      <c r="A125" s="53">
        <v>117</v>
      </c>
      <c r="B125" s="11" t="s">
        <v>237</v>
      </c>
      <c r="C125" s="11"/>
      <c r="D125" s="61">
        <f>D101+D124</f>
        <v>8759</v>
      </c>
      <c r="E125" s="61">
        <f t="shared" ref="E125:N125" si="22">E101+E124</f>
        <v>8768</v>
      </c>
      <c r="F125" s="61">
        <f>F101+F124</f>
        <v>8854</v>
      </c>
      <c r="G125" s="61">
        <f t="shared" si="22"/>
        <v>24000</v>
      </c>
      <c r="H125" s="61">
        <v>26170</v>
      </c>
      <c r="I125" s="61">
        <v>23887</v>
      </c>
      <c r="J125" s="61">
        <f t="shared" si="22"/>
        <v>7509</v>
      </c>
      <c r="K125" s="61">
        <f t="shared" si="22"/>
        <v>8066</v>
      </c>
      <c r="L125" s="61">
        <f>L101+L124</f>
        <v>8084</v>
      </c>
      <c r="M125" s="61">
        <f t="shared" si="22"/>
        <v>16692</v>
      </c>
      <c r="N125" s="61">
        <f t="shared" si="22"/>
        <v>17363</v>
      </c>
      <c r="O125" s="61">
        <f>O101+O124</f>
        <v>16727</v>
      </c>
      <c r="P125" s="64">
        <f t="shared" si="20"/>
        <v>56960</v>
      </c>
      <c r="Q125" s="64">
        <f t="shared" si="20"/>
        <v>60367</v>
      </c>
      <c r="R125" s="64">
        <f t="shared" si="20"/>
        <v>57552</v>
      </c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</row>
    <row r="126" spans="1:3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3:3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3:3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3:3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3:3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3:3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3:3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3:3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3:3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3:3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3:3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3:3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3:3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3:3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3:3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3:3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3:3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3:3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3:3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3:3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3:3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3:3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3:3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3:3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3:3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3:3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3:3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3:3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3:3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3:3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</sheetData>
  <mergeCells count="9">
    <mergeCell ref="P7:R7"/>
    <mergeCell ref="M7:O7"/>
    <mergeCell ref="J7:L7"/>
    <mergeCell ref="G7:I7"/>
    <mergeCell ref="D7:F7"/>
    <mergeCell ref="P1:R1"/>
    <mergeCell ref="B2:R2"/>
    <mergeCell ref="B3:R3"/>
    <mergeCell ref="B4:R4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69" orientation="landscape" verticalDpi="300" r:id="rId1"/>
  <rowBreaks count="1" manualBreakCount="1">
    <brk id="65" min="1" max="17" man="1"/>
  </rowBreaks>
  <ignoredErrors>
    <ignoredError sqref="D32 G32 J32 M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60" zoomScaleNormal="100" workbookViewId="0">
      <selection activeCell="I5" sqref="I5"/>
    </sheetView>
  </sheetViews>
  <sheetFormatPr defaultRowHeight="15"/>
  <cols>
    <col min="1" max="1" width="18.140625" bestFit="1" customWidth="1"/>
    <col min="4" max="4" width="13.42578125" customWidth="1"/>
    <col min="6" max="6" width="13.140625" customWidth="1"/>
    <col min="7" max="7" width="12.28515625" customWidth="1"/>
    <col min="8" max="8" width="11.42578125" customWidth="1"/>
    <col min="9" max="9" width="14.140625" customWidth="1"/>
  </cols>
  <sheetData>
    <row r="1" spans="1:9" ht="15.75">
      <c r="A1" s="14"/>
      <c r="B1" s="14"/>
      <c r="C1" s="14"/>
      <c r="D1" s="14"/>
      <c r="E1" s="14"/>
      <c r="F1" s="14"/>
      <c r="G1" s="14"/>
      <c r="H1" s="100" t="s">
        <v>457</v>
      </c>
      <c r="I1" s="100"/>
    </row>
    <row r="2" spans="1:9" ht="15.75">
      <c r="A2" s="110" t="s">
        <v>438</v>
      </c>
      <c r="B2" s="110"/>
      <c r="C2" s="110"/>
      <c r="D2" s="110"/>
      <c r="E2" s="110"/>
      <c r="F2" s="110"/>
      <c r="G2" s="110"/>
      <c r="H2" s="70"/>
      <c r="I2" s="70"/>
    </row>
    <row r="3" spans="1:9" ht="15.75">
      <c r="A3" s="111" t="s">
        <v>455</v>
      </c>
      <c r="B3" s="111"/>
      <c r="C3" s="111"/>
      <c r="D3" s="111"/>
      <c r="E3" s="111"/>
      <c r="F3" s="111"/>
      <c r="G3" s="111"/>
      <c r="H3" s="71"/>
      <c r="I3" s="71"/>
    </row>
    <row r="4" spans="1:9" ht="15.75">
      <c r="A4" s="71"/>
      <c r="B4" s="71"/>
      <c r="C4" s="71"/>
      <c r="D4" s="71"/>
      <c r="E4" s="71"/>
      <c r="F4" s="71"/>
      <c r="G4" s="71"/>
      <c r="H4" s="71"/>
      <c r="I4" s="71"/>
    </row>
    <row r="5" spans="1:9" ht="48" thickBot="1">
      <c r="A5" s="72" t="s">
        <v>439</v>
      </c>
      <c r="B5" s="73" t="s">
        <v>440</v>
      </c>
      <c r="C5" s="74" t="s">
        <v>441</v>
      </c>
      <c r="D5" s="74" t="s">
        <v>442</v>
      </c>
      <c r="E5" s="74" t="s">
        <v>443</v>
      </c>
      <c r="F5" s="74" t="s">
        <v>444</v>
      </c>
      <c r="G5" s="74" t="s">
        <v>445</v>
      </c>
      <c r="H5" s="74" t="s">
        <v>446</v>
      </c>
      <c r="I5" s="50" t="s">
        <v>456</v>
      </c>
    </row>
    <row r="6" spans="1:9" ht="15.75">
      <c r="A6" s="75" t="s">
        <v>447</v>
      </c>
      <c r="B6" s="76" t="s">
        <v>448</v>
      </c>
      <c r="C6" s="77">
        <v>1936</v>
      </c>
      <c r="D6" s="78">
        <v>28721</v>
      </c>
      <c r="E6" s="78">
        <v>30657</v>
      </c>
      <c r="F6" s="78">
        <v>4428</v>
      </c>
      <c r="G6" s="78">
        <v>23887</v>
      </c>
      <c r="H6" s="79">
        <v>28315</v>
      </c>
      <c r="I6" s="41">
        <v>2342</v>
      </c>
    </row>
    <row r="7" spans="1:9" ht="15.75">
      <c r="A7" s="80" t="s">
        <v>5</v>
      </c>
      <c r="B7" s="81" t="s">
        <v>449</v>
      </c>
      <c r="C7" s="82">
        <v>366</v>
      </c>
      <c r="D7" s="83">
        <v>9033</v>
      </c>
      <c r="E7" s="83">
        <v>9399</v>
      </c>
      <c r="F7" s="83">
        <v>1346</v>
      </c>
      <c r="G7" s="83">
        <v>8084</v>
      </c>
      <c r="H7" s="41">
        <v>9430</v>
      </c>
      <c r="I7" s="41">
        <v>-31</v>
      </c>
    </row>
    <row r="8" spans="1:9" ht="16.5" thickBot="1">
      <c r="A8" s="84" t="s">
        <v>6</v>
      </c>
      <c r="B8" s="85" t="s">
        <v>450</v>
      </c>
      <c r="C8" s="86">
        <v>641</v>
      </c>
      <c r="D8" s="87">
        <v>19782</v>
      </c>
      <c r="E8" s="87">
        <v>20423</v>
      </c>
      <c r="F8" s="87">
        <v>3080</v>
      </c>
      <c r="G8" s="87">
        <v>16727</v>
      </c>
      <c r="H8" s="88">
        <v>19807</v>
      </c>
      <c r="I8" s="41">
        <v>616</v>
      </c>
    </row>
    <row r="9" spans="1:9" ht="16.5" thickBot="1">
      <c r="A9" s="89" t="s">
        <v>451</v>
      </c>
      <c r="B9" s="90" t="s">
        <v>452</v>
      </c>
      <c r="C9" s="91">
        <v>2943</v>
      </c>
      <c r="D9" s="92">
        <v>57536</v>
      </c>
      <c r="E9" s="99">
        <v>60479</v>
      </c>
      <c r="F9" s="92">
        <v>8854</v>
      </c>
      <c r="G9" s="92">
        <v>48698</v>
      </c>
      <c r="H9" s="93">
        <v>57552</v>
      </c>
      <c r="I9" s="41"/>
    </row>
    <row r="10" spans="1:9" ht="31.5">
      <c r="A10" s="94" t="s">
        <v>453</v>
      </c>
      <c r="B10" s="94"/>
      <c r="C10" s="56"/>
      <c r="D10" s="95"/>
      <c r="E10" s="95"/>
      <c r="F10" s="96"/>
      <c r="G10" s="96"/>
      <c r="H10" s="97"/>
      <c r="I10" s="41">
        <v>2196</v>
      </c>
    </row>
    <row r="11" spans="1:9" ht="15.75">
      <c r="A11" s="98" t="s">
        <v>454</v>
      </c>
      <c r="B11" s="98"/>
      <c r="C11" s="98"/>
      <c r="D11" s="19"/>
      <c r="E11" s="19"/>
      <c r="F11" s="19"/>
      <c r="G11" s="19"/>
      <c r="H11" s="41"/>
      <c r="I11" s="41">
        <v>731</v>
      </c>
    </row>
    <row r="12" spans="1:9" ht="15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</sheetData>
  <mergeCells count="3">
    <mergeCell ref="A2:G2"/>
    <mergeCell ref="A3:G3"/>
    <mergeCell ref="H1:I1"/>
  </mergeCells>
  <phoneticPr fontId="0" type="noConversion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10. mell. Bevételek Alapi KÖH</vt:lpstr>
      <vt:lpstr>11. mell. Kiadások Alapi KÖH</vt:lpstr>
      <vt:lpstr>3. mell. Normatíva felosztás</vt:lpstr>
      <vt:lpstr>'10. mell. Bevételek Alapi KÖH'!Nyomtatási_terület</vt:lpstr>
      <vt:lpstr>'11. mell. Kiadások Alapi KÖH'!Nyomtatási_terület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Rendszergazda</cp:lastModifiedBy>
  <cp:lastPrinted>2016-05-17T07:35:07Z</cp:lastPrinted>
  <dcterms:created xsi:type="dcterms:W3CDTF">2014-01-30T08:08:03Z</dcterms:created>
  <dcterms:modified xsi:type="dcterms:W3CDTF">2016-06-01T09:51:53Z</dcterms:modified>
</cp:coreProperties>
</file>